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thom\Documents\Personal\2023_Job_Search\Interactive_Resume_Support\"/>
    </mc:Choice>
  </mc:AlternateContent>
  <xr:revisionPtr revIDLastSave="0" documentId="13_ncr:1_{D2A89A0A-9984-4467-90FA-48258BE0970F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Logos" sheetId="1" state="hidden" r:id="rId1"/>
    <sheet name="Interactive Resume" sheetId="2" r:id="rId2"/>
    <sheet name="Twelve" sheetId="14" state="hidden" r:id="rId3"/>
    <sheet name="one" sheetId="3" state="hidden" r:id="rId4"/>
    <sheet name="Two" sheetId="4" state="hidden" r:id="rId5"/>
    <sheet name="Three" sheetId="5" state="hidden" r:id="rId6"/>
    <sheet name="Four" sheetId="6" state="hidden" r:id="rId7"/>
    <sheet name="Five" sheetId="7" state="hidden" r:id="rId8"/>
    <sheet name="Six" sheetId="8" state="hidden" r:id="rId9"/>
    <sheet name="Seven" sheetId="9" state="hidden" r:id="rId10"/>
    <sheet name="Eight" sheetId="10" state="hidden" r:id="rId11"/>
    <sheet name="Nine" sheetId="11" state="hidden" r:id="rId12"/>
    <sheet name="Ten" sheetId="12" state="hidden" r:id="rId13"/>
    <sheet name="Eleven" sheetId="13" state="hidden" r:id="rId14"/>
    <sheet name="Thirteen" sheetId="15" state="hidden" r:id="rId15"/>
  </sheets>
  <definedNames>
    <definedName name="EIght">Logos!$C$13</definedName>
    <definedName name="Eleven">Logos!$C$16</definedName>
    <definedName name="Five">Logos!$C$8</definedName>
    <definedName name="Four">Logos!$C$7</definedName>
    <definedName name="Nine">Logos!$C$14</definedName>
    <definedName name="One">Logos!$C$4</definedName>
    <definedName name="Picture">INDIRECT('Interactive Resume'!$AU$2)</definedName>
    <definedName name="_xlnm.Print_Area" localSheetId="1">'Interactive Resume'!$C$8:$V$54</definedName>
    <definedName name="Seven">Logos!$C$12</definedName>
    <definedName name="Six">Logos!$C$9</definedName>
    <definedName name="Ten">Logos!$C$15</definedName>
    <definedName name="Thirteen">Logos!$C$11</definedName>
    <definedName name="Three">Logos!$C$6</definedName>
    <definedName name="Twelve">Logos!$C$10</definedName>
    <definedName name="Two">Logos!$C$5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2" l="1"/>
  <c r="AV2" i="2" l="1"/>
  <c r="AT2" i="2" l="1"/>
  <c r="AU2" i="2" s="1"/>
  <c r="P15" i="3"/>
  <c r="C81" i="2"/>
  <c r="C83" i="2"/>
  <c r="C64" i="2"/>
  <c r="C67" i="2"/>
  <c r="H21" i="2"/>
  <c r="H22" i="2"/>
  <c r="C93" i="2"/>
  <c r="C53" i="2"/>
  <c r="C91" i="2"/>
  <c r="C72" i="2"/>
  <c r="H12" i="2"/>
  <c r="C76" i="2"/>
  <c r="C73" i="2"/>
  <c r="C70" i="2"/>
  <c r="C54" i="2"/>
  <c r="C65" i="2"/>
  <c r="C71" i="2"/>
  <c r="C49" i="2"/>
  <c r="C82" i="2"/>
  <c r="C63" i="2"/>
  <c r="C74" i="2"/>
  <c r="C51" i="2"/>
  <c r="C86" i="2"/>
  <c r="C88" i="2"/>
  <c r="C87" i="2"/>
  <c r="C66" i="2"/>
  <c r="C77" i="2"/>
  <c r="C89" i="2"/>
  <c r="C79" i="2"/>
  <c r="C75" i="2"/>
  <c r="C52" i="2"/>
  <c r="C84" i="2"/>
  <c r="C94" i="2"/>
  <c r="C92" i="2"/>
  <c r="C80" i="2"/>
  <c r="C85" i="2"/>
  <c r="C69" i="2"/>
  <c r="C90" i="2"/>
  <c r="C68" i="2"/>
  <c r="C78" i="2"/>
  <c r="C5" i="2" l="1"/>
  <c r="C42" i="2"/>
  <c r="C32" i="2"/>
  <c r="H15" i="2"/>
  <c r="H13" i="2"/>
  <c r="C23" i="2"/>
  <c r="C41" i="2"/>
  <c r="H14" i="2"/>
  <c r="C46" i="2"/>
  <c r="C27" i="2"/>
  <c r="C36" i="2"/>
  <c r="C26" i="2"/>
  <c r="C59" i="2"/>
  <c r="C24" i="2"/>
  <c r="C28" i="2"/>
  <c r="C35" i="2"/>
  <c r="H19" i="2"/>
  <c r="C43" i="2"/>
  <c r="C50" i="2"/>
  <c r="C44" i="2"/>
  <c r="H16" i="2"/>
  <c r="C38" i="2"/>
  <c r="C58" i="2"/>
  <c r="H17" i="2"/>
  <c r="C48" i="2"/>
  <c r="C47" i="2"/>
  <c r="C61" i="2"/>
  <c r="C60" i="2"/>
  <c r="C37" i="2"/>
  <c r="C34" i="2"/>
  <c r="C30" i="2"/>
  <c r="C40" i="2"/>
  <c r="H20" i="2"/>
  <c r="C39" i="2"/>
  <c r="C33" i="2"/>
  <c r="C45" i="2"/>
  <c r="C31" i="2"/>
  <c r="H18" i="2"/>
  <c r="C29" i="2"/>
  <c r="C62" i="2"/>
  <c r="N55" i="2" l="1"/>
  <c r="C56" i="2"/>
  <c r="C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Anthony Thomas</author>
  </authors>
  <commentList>
    <comment ref="P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Anthony Thomas:</t>
        </r>
        <r>
          <rPr>
            <sz val="9"/>
            <color indexed="81"/>
            <rFont val="Tahoma"/>
            <family val="2"/>
          </rPr>
          <t xml:space="preserve">
Make selection from drop down box.</t>
        </r>
      </text>
    </comment>
    <comment ref="P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Anthony Thomas:</t>
        </r>
        <r>
          <rPr>
            <sz val="9"/>
            <color indexed="81"/>
            <rFont val="Tahoma"/>
            <family val="2"/>
          </rPr>
          <t xml:space="preserve">
Make selection if Professional Experience is selected.
</t>
        </r>
      </text>
    </comment>
  </commentList>
</comments>
</file>

<file path=xl/sharedStrings.xml><?xml version="1.0" encoding="utf-8"?>
<sst xmlns="http://schemas.openxmlformats.org/spreadsheetml/2006/main" count="420" uniqueCount="360">
  <si>
    <t>99 Cent Only Stores</t>
  </si>
  <si>
    <t>Circle K Stores</t>
  </si>
  <si>
    <t>NEX Navy Exchange</t>
  </si>
  <si>
    <t>The Home Depot</t>
  </si>
  <si>
    <t>Target Stores</t>
  </si>
  <si>
    <t>Army Air Force Exchange AAFES</t>
  </si>
  <si>
    <t>One</t>
  </si>
  <si>
    <t>Two</t>
  </si>
  <si>
    <t>Three</t>
  </si>
  <si>
    <t>Four</t>
  </si>
  <si>
    <t>Five</t>
  </si>
  <si>
    <t>Six</t>
  </si>
  <si>
    <t>What part of the resume would you like to review</t>
  </si>
  <si>
    <t>Education</t>
  </si>
  <si>
    <t>Professional Experience</t>
  </si>
  <si>
    <t>Seven</t>
  </si>
  <si>
    <t>Brand</t>
  </si>
  <si>
    <t>Pass the buck, get a penny back. 99 Cents Only Stores sells closeout and regular</t>
  </si>
  <si>
    <t>two-thirds of its stores are in California, while the rest are in Texas, Arizona, and</t>
  </si>
  <si>
    <t xml:space="preserve">Nevada. The retailer sells name-brand and private-label food and grocery products </t>
  </si>
  <si>
    <t xml:space="preserve">(which make up nearly 60% of sales), along with health and beauty aids, </t>
  </si>
  <si>
    <t xml:space="preserve">household and seasonal goods, hardware, stationary, party products, and more. </t>
  </si>
  <si>
    <t xml:space="preserve">Its Bargain Wholesale unit distributes discounted merchandise to retailers, </t>
  </si>
  <si>
    <t xml:space="preserve">distributors, and exporters. Founded in 1982, 99 Cents Only Stores was taken </t>
  </si>
  <si>
    <t xml:space="preserve">private by Ares Management, Canada Pension Plan Investment, and the </t>
  </si>
  <si>
    <t>Gold/Schiffer family in 2012.</t>
  </si>
  <si>
    <t xml:space="preserve">Circle K is an international chain of convenience store, founded in 1951 in El Paso, </t>
  </si>
  <si>
    <t xml:space="preserve">Texas, United States. It is owned and operated by the Canadian based </t>
  </si>
  <si>
    <t xml:space="preserve">Alimentation Couche-Tard. It is the owner of the Mexican stores Tiendas Extra </t>
  </si>
  <si>
    <t xml:space="preserve">owned convenience-store chain in the U.S. It was second in overall number of U.S. </t>
  </si>
  <si>
    <t xml:space="preserve">stores to 7-Eleven. However, by 1989, it faced strong competition from </t>
  </si>
  <si>
    <t xml:space="preserve">convenience stores owned by oil companies, and Circle K declared bankruptcy in </t>
  </si>
  <si>
    <t>1990. As of 2015 Circle K operates more than 10,000 stores worldwide and ranks</t>
  </si>
  <si>
    <t xml:space="preserve">second behind 7-11 in total store fronts, (includes both company run and </t>
  </si>
  <si>
    <t>franchise operations.</t>
  </si>
  <si>
    <t>created by Modelo Group. Since the 1980s, Circle K has been the largest company-</t>
  </si>
  <si>
    <t xml:space="preserve">Before Old Navy, there was the Navy Exchange Service Command (NEXCOM). </t>
  </si>
  <si>
    <t xml:space="preserve">Active-duty military personnel, reservists, retirees, and their family members can </t>
  </si>
  <si>
    <t xml:space="preserve">shop and gas up at more than 100 Navy Exchange (NEX) retail stores (brand-name </t>
  </si>
  <si>
    <t xml:space="preserve">and private-label merchandise ranging from apparel to home electronics), more </t>
  </si>
  <si>
    <t xml:space="preserve">than 150 NEXCOM Ships Stores (basic necessities), and its 100-plus Uniform </t>
  </si>
  <si>
    <t xml:space="preserve">Support Centers (the sole source of authorized uniforms). NEXCOM also runs </t>
  </si>
  <si>
    <t>about 40 Navy Lodges (motels) in the US and about half a dozen foreign countries.</t>
  </si>
  <si>
    <t>NEXCOM receives tax dollars for its shipboard stores, but it is otherwise self-</t>
  </si>
  <si>
    <t>supporting. Most of the profits fund morale, welfare, and recreational programs</t>
  </si>
  <si>
    <t xml:space="preserve"> (MWR) for sailors and their families.</t>
  </si>
  <si>
    <t xml:space="preserve">When embarking on household projects, many start their journey at The Home </t>
  </si>
  <si>
    <t xml:space="preserve">Depot. As the world's largest home improvement chain and one of the largest US </t>
  </si>
  <si>
    <t xml:space="preserve">retailers, the company operates nearly 2,275 stores in the US, Canada, and </t>
  </si>
  <si>
    <t xml:space="preserve">Mexico, as well as an online business. It targets the do-it-yourself (DIY) and </t>
  </si>
  <si>
    <t xml:space="preserve">professional markets with its selection of some 40,000 items, including lumber, </t>
  </si>
  <si>
    <t xml:space="preserve">flooring, plumbing supplies, garden products, tools, paint, and appliances. Home </t>
  </si>
  <si>
    <t xml:space="preserve">Depot also offers installation services for carpeting, cabinetry, and other </t>
  </si>
  <si>
    <t xml:space="preserve">products. One-third of Home Depot's total sales in FY2016 came from business in </t>
  </si>
  <si>
    <t>the states of California, Florida, New York, &amp; Texas. In 2009 Home Depot changed</t>
  </si>
  <si>
    <t>it's tagline from "You can do it. We can help." to “More saving. More doing.”</t>
  </si>
  <si>
    <t xml:space="preserve">Purveyor of all that is cheap, yet chic, Target is the US's #2 discount chain </t>
  </si>
  <si>
    <t xml:space="preserve">(behind Wal-Mart). The fashion-forward discounter operates some 1,795 Target </t>
  </si>
  <si>
    <t xml:space="preserve">carved out a niche by offering more upscale, trend-driven merchandise than rivals </t>
  </si>
  <si>
    <t xml:space="preserve">Wal-Mart and Kmart. Target also issues its proprietary Target credit card, good </t>
  </si>
  <si>
    <t xml:space="preserve">only at Target. The company is growing its grocery business and aggressively </t>
  </si>
  <si>
    <t xml:space="preserve">expanding stores. It entered the Canadian market in 2013 with 124 stores </t>
  </si>
  <si>
    <t>but pulled out in early 2015 after failing to win over Canadian shoppers.  As of</t>
  </si>
  <si>
    <t>Be all that you can be and buy all that you can buy at the PX or BX (Post or Base</t>
  </si>
  <si>
    <t>Exchanges). Army and Air Force Exchange Service (AAFES) runs about 2,450</t>
  </si>
  <si>
    <t xml:space="preserve">ranges from tents to shopping centers, including 130 retail stores, some 1,420 </t>
  </si>
  <si>
    <t xml:space="preserve"> fast-food outlets (brands like Burger King and Taco Bell), 120 movie theaters, </t>
  </si>
  <si>
    <t>beauty shops, and gas stations.  AAFES serves active-duty military personnel,</t>
  </si>
  <si>
    <t>reservists, retirees, and their family members.  Although it's a government agency</t>
  </si>
  <si>
    <t>District Manager</t>
  </si>
  <si>
    <t>to</t>
  </si>
  <si>
    <t xml:space="preserve">• Seven individual locations carrying full selection of grocery items, general </t>
  </si>
  <si>
    <t>• Responsible for 130 employees with 7 to 8 direct reports</t>
  </si>
  <si>
    <t xml:space="preserve">   merchandise, full produce/deli/frozen assortment with annual revenues of $26 million</t>
  </si>
  <si>
    <t xml:space="preserve">• Human Resources and Assets Protection oversight with responsibility for all hiring, </t>
  </si>
  <si>
    <t xml:space="preserve">   training, corrective action, separations and theft investigations</t>
  </si>
  <si>
    <t>• Six consecutive quarters of exceeding financial goals, sales, labor and variation.</t>
  </si>
  <si>
    <t>• Only district in Texas where all stores realized positive cash flows for FY14 and FY15.</t>
  </si>
  <si>
    <t>Market Manager</t>
  </si>
  <si>
    <t>General Manager (Multi Unit)</t>
  </si>
  <si>
    <t>General Manager</t>
  </si>
  <si>
    <t>Assistant Store Team Leader</t>
  </si>
  <si>
    <t>Operations Manager</t>
  </si>
  <si>
    <t>• Managed between eight to fifteen individual locations with total annual merchandise</t>
  </si>
  <si>
    <t>• Responsible for up to 120 employees with 15 direct reports</t>
  </si>
  <si>
    <t>• Financial targets sales, labor, and variation achieved 5 consecutive years</t>
  </si>
  <si>
    <t xml:space="preserve">• Twenty-two consecutive months District lead the Florida Division (35 Districts) in Plus </t>
  </si>
  <si>
    <t>• Implemented Shrink Action Plan that was adopted throughout the Florida Business</t>
  </si>
  <si>
    <t xml:space="preserve">  Unit, (400 stores).  Twenty-two percent decrease in Merchandise Variation in District </t>
  </si>
  <si>
    <t xml:space="preserve">  and 9.0% reduction in Florida Business Unit</t>
  </si>
  <si>
    <t>• Coordinated and produced quarterly Store Manager Sales meetings presentation for</t>
  </si>
  <si>
    <t xml:space="preserve">   the Region (90 stores). Stimulated knowledge transfer and teaching and training</t>
  </si>
  <si>
    <t xml:space="preserve">   next nearest District, 2012 through July 2014</t>
  </si>
  <si>
    <t xml:space="preserve">• Finished in Top 3 for District Manager in Florida of top KPI measurements (Sales, </t>
  </si>
  <si>
    <t xml:space="preserve">   Shrink, Food Service Growth, Customer Service Shops) Ambassador Club recipient.</t>
  </si>
  <si>
    <t>• Runner up District in Gatorade Sales Incentive 2013, (35 Districts)</t>
  </si>
  <si>
    <t>• Four consecutive years that District’s Customer Mystery shop scores among top five in</t>
  </si>
  <si>
    <t xml:space="preserve">  Florida Business Unit, (35 Districts).  Average Annual District score 95.47%.</t>
  </si>
  <si>
    <t xml:space="preserve">• Reduced and maintained Employee turnover from 195% 2007 to 104% in 2009 and </t>
  </si>
  <si>
    <t xml:space="preserve">   below 90% in 2010 through 2012</t>
  </si>
  <si>
    <t xml:space="preserve">• Implemented KPI tracking program for Stores to track real time results. Taught Store </t>
  </si>
  <si>
    <t xml:space="preserve">   obtain Store Manager quarterly bonuses.</t>
  </si>
  <si>
    <t xml:space="preserve">   days (38.3 average units per store per day prior average was 6.2 average units per </t>
  </si>
  <si>
    <t xml:space="preserve">   store per day). Sold 10,183 snickers bars in 28 days (51.9 average units per store per </t>
  </si>
  <si>
    <t xml:space="preserve">• Eight individual locations with individual P&amp;L’s that rolled up to a Complex P&amp;L. Main </t>
  </si>
  <si>
    <t xml:space="preserve">  Store, Three convenience stores, Service Station, Liquor Store, Furniture Store and Navy </t>
  </si>
  <si>
    <t xml:space="preserve">   Lodge.</t>
  </si>
  <si>
    <t xml:space="preserve">• Service operations:  Two Barber Shops, Beauty Salon, Tailor Shop, Laundry Dry Cleaning </t>
  </si>
  <si>
    <t xml:space="preserve">   Shop and Flower Shop.</t>
  </si>
  <si>
    <t xml:space="preserve">• Seventy room hotel, received 2006 World-wide Hospitality Award, top property in </t>
  </si>
  <si>
    <t xml:space="preserve">   the World.</t>
  </si>
  <si>
    <t>• Three food operations, concession contracts: Subway, Spikes Junkyard Dogs and Fresh</t>
  </si>
  <si>
    <t xml:space="preserve">    Grill.</t>
  </si>
  <si>
    <t>• Four retail concession operations: GNC, T-Mobile, Town Fare Tire and H&amp;R Block.</t>
  </si>
  <si>
    <t>• Two Krispy Kreme operations.</t>
  </si>
  <si>
    <t xml:space="preserve">• Conversion of Service Station into full Convenience Store first year additional $57,000 </t>
  </si>
  <si>
    <t xml:space="preserve">   additional $200,000 for 2007.</t>
  </si>
  <si>
    <t>• 2007 planned budgeted, forecasted sales and expense for new sushi bar concept to</t>
  </si>
  <si>
    <t xml:space="preserve">   NEX, added full line sushi bar concept first direct run in Navy Exchange first 8 weeks </t>
  </si>
  <si>
    <t xml:space="preserve">   sales plus $30,000, ROI 7 days.</t>
  </si>
  <si>
    <t xml:space="preserve">• 2006 operated lowest expense and payroll percent among Regional Complexes (6.4% </t>
  </si>
  <si>
    <t xml:space="preserve">   verses 9.1% CONUS)</t>
  </si>
  <si>
    <t xml:space="preserve">• 2005 implemented rolling stockrooms decreased replenishment payroll by 10% </t>
  </si>
  <si>
    <t xml:space="preserve">   increased in-stocks from 92% to 97% (concept rolled out to region) side benefit </t>
  </si>
  <si>
    <t xml:space="preserve">   increased cartons per hour by 33%</t>
  </si>
  <si>
    <t>• Operated two separate locations, $30 million and $70 million</t>
  </si>
  <si>
    <t>• Responsible for 150 employees, over 200 in season.</t>
  </si>
  <si>
    <t>• Total P&amp;L responsibility</t>
  </si>
  <si>
    <t>• Selected to Home Depot’s initial Store Leadership Program from over 20,000</t>
  </si>
  <si>
    <t xml:space="preserve">   candidates. Intense two-year structured learning program from in store experience </t>
  </si>
  <si>
    <t xml:space="preserve">   to corporate training. Leadership &amp; Development, Process Improvement, Six Sigma, </t>
  </si>
  <si>
    <t xml:space="preserve">   Financial Management, Project Management, Inventory Control, Safety and </t>
  </si>
  <si>
    <t xml:space="preserve">   Employment practices.</t>
  </si>
  <si>
    <t xml:space="preserve">• Completed and lead a Corporate Merchandise project for a possible Designer Bath </t>
  </si>
  <si>
    <t xml:space="preserve">   Showroom rollout within the Southwest Division, 200 stores.</t>
  </si>
  <si>
    <t>• 2004 implemented in-stock process improvement plan San Antonio market</t>
  </si>
  <si>
    <t xml:space="preserve">   dollars per man hour, in District.</t>
  </si>
  <si>
    <t xml:space="preserve">   increased in-stock from 87% to 93 %, restocking productivity up 40%, based on </t>
  </si>
  <si>
    <t>• 2002 Sales up 17% promoted to larger volume store.</t>
  </si>
  <si>
    <t>• 2003 appointed to District (San Antonio) Flooring Captain.</t>
  </si>
  <si>
    <t>• Operated in all Assistant Team Leader functions, Logistics, Hard-lines, and Soft-lines</t>
  </si>
  <si>
    <t>• Responsible for total store operations</t>
  </si>
  <si>
    <t>• Appointed as Safety Captain in 1997.</t>
  </si>
  <si>
    <t>• Appointed as Store Inventory Captain in 1997, 1998, 1999 and 2000.</t>
  </si>
  <si>
    <t>• Selected as a District Trainer 1998</t>
  </si>
  <si>
    <t xml:space="preserve">• Selected to the Merchandise Resource Team responsible for </t>
  </si>
  <si>
    <t xml:space="preserve">  data and sales analysis for different categories within the District.</t>
  </si>
  <si>
    <t xml:space="preserve">• District Credit Champion, (Motivated Store Team to process over 11,000 new credit </t>
  </si>
  <si>
    <t xml:space="preserve">   applications in FY 1999), among the top stores within the United States.</t>
  </si>
  <si>
    <t>• Appointed to Regional Credit Team as a Regional Credit Champion in 2000.</t>
  </si>
  <si>
    <t xml:space="preserve">• 1999 implemented new credit card tracking for region based on apps per transaction </t>
  </si>
  <si>
    <t xml:space="preserve">   created base line for all regional stores (store finished top 5 in region at 1 app to 50 </t>
  </si>
  <si>
    <t xml:space="preserve">   transactions or a 1 app to 94 actual customers)</t>
  </si>
  <si>
    <t xml:space="preserve">• Administration of customer and internal support services, Loss Prevention, Custodial, </t>
  </si>
  <si>
    <t xml:space="preserve">   Customer Service, Front End and Logistical functions.</t>
  </si>
  <si>
    <t>• Budgeting, forecasting and planning store sales, payroll and expenses</t>
  </si>
  <si>
    <t xml:space="preserve">   practice to all Managers and Supervisors.</t>
  </si>
  <si>
    <t xml:space="preserve">• Appointed as Lead Certifier of Diversity Instructors, responsible for training Diversity </t>
  </si>
  <si>
    <t xml:space="preserve">   practices as well as training new Diversity Trainers.</t>
  </si>
  <si>
    <t>• Supervised, trained and motivated a team of sales associates.</t>
  </si>
  <si>
    <t>• Directed and attainment of new vendor accounts.</t>
  </si>
  <si>
    <t>• Exceeded sales goals by an average of 37% during tenure.</t>
  </si>
  <si>
    <t xml:space="preserve">   in CONUS.</t>
  </si>
  <si>
    <t xml:space="preserve">   less than 30 days.</t>
  </si>
  <si>
    <t>• Promoted to Operations Manager in 1993.</t>
  </si>
  <si>
    <t>Leadership</t>
  </si>
  <si>
    <t>Multi-unit Leadership</t>
  </si>
  <si>
    <t>Operations Management</t>
  </si>
  <si>
    <t>P&amp;L Management</t>
  </si>
  <si>
    <t>Expense Management</t>
  </si>
  <si>
    <t>Labor Control &amp; Management</t>
  </si>
  <si>
    <t>Team Building</t>
  </si>
  <si>
    <t>Communication</t>
  </si>
  <si>
    <t>Succession Planning</t>
  </si>
  <si>
    <t>Accountability &amp; Coaching</t>
  </si>
  <si>
    <t>Teaching, Training &amp; Developing</t>
  </si>
  <si>
    <t>Hiring and Retention</t>
  </si>
  <si>
    <t>Sales</t>
  </si>
  <si>
    <t>Retail Sales</t>
  </si>
  <si>
    <t>Merchandising</t>
  </si>
  <si>
    <t>Customer Service</t>
  </si>
  <si>
    <t>Customer Relations</t>
  </si>
  <si>
    <t>Customer Satisfaction</t>
  </si>
  <si>
    <t>Strategic Planning</t>
  </si>
  <si>
    <t>Budgets</t>
  </si>
  <si>
    <t>Forecasting</t>
  </si>
  <si>
    <t>Retail Analysis</t>
  </si>
  <si>
    <t>Data Analysis</t>
  </si>
  <si>
    <t>Financial Analysis</t>
  </si>
  <si>
    <t>Microsoft Excel</t>
  </si>
  <si>
    <t>Microsoft PowerPoint</t>
  </si>
  <si>
    <t>Microsoft Word</t>
  </si>
  <si>
    <t>Microsoft Office</t>
  </si>
  <si>
    <t>Microsoft Access</t>
  </si>
  <si>
    <t>UTSA</t>
  </si>
  <si>
    <t>Eight</t>
  </si>
  <si>
    <t xml:space="preserve">The University of Texas at San Antonio (officially "UTSA") is a state research </t>
  </si>
  <si>
    <t xml:space="preserve">university in San Antonio, Texas, United States. With over 28,000 students, it is the </t>
  </si>
  <si>
    <t xml:space="preserve">largest university in San Antonio and the eighth-largest (2014) in the state of </t>
  </si>
  <si>
    <t xml:space="preserve">Texas. Its three campuses span over 747 acres of land, with its main campus being </t>
  </si>
  <si>
    <t xml:space="preserve">the largest in the University of Texas System. UTSA offers a wide array of academic </t>
  </si>
  <si>
    <t xml:space="preserve">studies, with 133 undergraduate, 51 graduate and 24 doctoral programs. In 2012 </t>
  </si>
  <si>
    <t xml:space="preserve">and 2013, it was selected by Times Higher Education as one of the best universities </t>
  </si>
  <si>
    <t xml:space="preserve">in the world under 50 years old. Alongside seven other emerging research </t>
  </si>
  <si>
    <t xml:space="preserve">institutions, The University of Texas at San Antonio is currently in competition to </t>
  </si>
  <si>
    <t>become Texas' third flagship university.</t>
  </si>
  <si>
    <t>University of Texas at San Antonio</t>
  </si>
  <si>
    <t>BBA Management/Marketing</t>
  </si>
  <si>
    <t xml:space="preserve">• Implemented "Plus Sales" program as a District sold over 7,500 units of Pistachio in 28 </t>
  </si>
  <si>
    <t xml:space="preserve">   Sells volume on selected monthly push items, on average 43% more units sold than </t>
  </si>
  <si>
    <t xml:space="preserve">   in incremental sales.</t>
  </si>
  <si>
    <t xml:space="preserve">• Introduction of full Garden Center: $170,000 in incremental sales 2006 expected an </t>
  </si>
  <si>
    <t xml:space="preserve">and Super Target stores across North America, as well as an online business at </t>
  </si>
  <si>
    <t xml:space="preserve">Target.com. Target and its larger grocery-carrying incarnation, Super Target, have </t>
  </si>
  <si>
    <t xml:space="preserve">• Selected as a District Y2K Captain responsible to ensure that all computer operated </t>
  </si>
  <si>
    <t xml:space="preserve">   at turn of the century.</t>
  </si>
  <si>
    <t>• Responsible for sales, merchandising, inventory movement and replenishment.</t>
  </si>
  <si>
    <t xml:space="preserve">• Diversity Trainer for Desert Mountain Region, responsible for training Diversity </t>
  </si>
  <si>
    <t>profits fund morale, welfare, and recreational programs for soldiers and families.</t>
  </si>
  <si>
    <t>Technologically Proficient (Multitude of Software and POS systems)</t>
  </si>
  <si>
    <t>Interactive Resume Make Selections below from Drop Down Boxes</t>
  </si>
  <si>
    <t>Summary of Qualifications</t>
  </si>
  <si>
    <t>Facts</t>
  </si>
  <si>
    <t>Accomplishments</t>
  </si>
  <si>
    <t>Benefits</t>
  </si>
  <si>
    <t xml:space="preserve">   Florida Business Unit, (35 Districts).  Average Annual District score 95.47%.</t>
  </si>
  <si>
    <t xml:space="preserve">   Unit, (400 stores).  Twenty-two percent decrease in Merchandise Variation in District </t>
  </si>
  <si>
    <t xml:space="preserve">   and 9.0% reduction in Florida Business Unit</t>
  </si>
  <si>
    <t>Nine</t>
  </si>
  <si>
    <t>Ten</t>
  </si>
  <si>
    <t>Eleven</t>
  </si>
  <si>
    <t xml:space="preserve">• 1992 increase Departmental sales by 37% received The Falcon Award for top increase </t>
  </si>
  <si>
    <t xml:space="preserve">The definition of accomplishments is that act of doing something that has been </t>
  </si>
  <si>
    <t>achieved successfully. First used in the 15th century, the noun accomplishment </t>
  </si>
  <si>
    <r>
      <t>derives from the Old French word </t>
    </r>
    <r>
      <rPr>
        <i/>
        <sz val="14"/>
        <color theme="1"/>
        <rFont val="Arial"/>
        <family val="2"/>
      </rPr>
      <t>acomplir</t>
    </r>
    <r>
      <rPr>
        <sz val="14"/>
        <color theme="1"/>
        <rFont val="Arial"/>
        <family val="2"/>
      </rPr>
      <t xml:space="preserve">, meaning "to fulfill, fill up, complete." </t>
    </r>
  </si>
  <si>
    <t xml:space="preserve">The word often refers to a goal that you've achieved. Gaining a new skill can also </t>
  </si>
  <si>
    <t xml:space="preserve">or decreases as they relate to Key Performance Indicators (KPIs).  As a Business </t>
  </si>
  <si>
    <t>to be Business Leaders is my greatest accomplishment.</t>
  </si>
  <si>
    <t xml:space="preserve">• 2006 created P&amp;L University for subordinate managers to teach and train Business </t>
  </si>
  <si>
    <t xml:space="preserve">   over prior year through increasing and decreasing categories selections and sizes</t>
  </si>
  <si>
    <t xml:space="preserve">   Acumen, data, market and trend analysis increased softline margins by 100 basis pts </t>
  </si>
  <si>
    <t xml:space="preserve">• Created automated scheduling tool Excel based for managers, to properly staff stores, </t>
  </si>
  <si>
    <t xml:space="preserve">   encompassed planned, LY and Forecasted sales coupled with transaction data which </t>
  </si>
  <si>
    <t xml:space="preserve">   created customer driven schedules. Customer Survey scores up 20% to prior year.</t>
  </si>
  <si>
    <t xml:space="preserve">   day prior average was 9.7 average units per store per day).</t>
  </si>
  <si>
    <t xml:space="preserve">   Managers how to utilize data to run their business.  Allowed each Store Manager to </t>
  </si>
  <si>
    <t xml:space="preserve">general merchandise for 99 cents (or less) through 380-plus stores in four states; </t>
  </si>
  <si>
    <t>August 2015 Target has donated over one billion dollars to education.</t>
  </si>
  <si>
    <t>under the DOD, it receives less than 5% of its funding from the DOD. Most of the</t>
  </si>
  <si>
    <t>facilities -- including PXs and BXs -- at US Army and Air Force bases in 25-plus</t>
  </si>
  <si>
    <t>countries (including Iraq), all 50 US states, and five US territories. Its presence</t>
  </si>
  <si>
    <t xml:space="preserve">• 1993 top selling AAFES store in Bose Lifestyle music systems 30 units' initial roll out in </t>
  </si>
  <si>
    <t xml:space="preserve">be an accomplishment. Typically, accomplishments are measurements as increases </t>
  </si>
  <si>
    <t>Leader the results/accomplishments that are achieved are actually a byproduct of</t>
  </si>
  <si>
    <t xml:space="preserve">our people or how well we teach, train, motivate and develop our employees.  </t>
  </si>
  <si>
    <t xml:space="preserve">Developing and motivating my teams to be Business Operators, self-sufficient and </t>
  </si>
  <si>
    <t>Clark-Oil</t>
  </si>
  <si>
    <t>Twelve</t>
  </si>
  <si>
    <t>• Eight Convenience Store locations $15 million inside sales and 16 million</t>
  </si>
  <si>
    <t xml:space="preserve">   gallons annually</t>
  </si>
  <si>
    <t>• Responsible for 70 employees with 8 direct reports</t>
  </si>
  <si>
    <t xml:space="preserve">        PIMS-Proactive Inventory Management System Automated Excel based Shrink </t>
  </si>
  <si>
    <t xml:space="preserve">        System utilized by the stores and District Management to control merchandise loss</t>
  </si>
  <si>
    <t xml:space="preserve">        ARM-Audit Result Metrics Action based Metrics measured on Results </t>
  </si>
  <si>
    <t xml:space="preserve">        Payroll and Scheduling Tool Automated Excel based scheduling and paroll reporting</t>
  </si>
  <si>
    <t xml:space="preserve">        tool that managed all aspects of scheduling and payroll</t>
  </si>
  <si>
    <t xml:space="preserve">        for given days</t>
  </si>
  <si>
    <t xml:space="preserve">        decreases of cost items</t>
  </si>
  <si>
    <t xml:space="preserve">        On the Grill Tool food service forecasting tool to help maximize sales while controlling </t>
  </si>
  <si>
    <t xml:space="preserve">        spoilage and waste</t>
  </si>
  <si>
    <t xml:space="preserve">        Company Weekly Ops weekly results reporting for the Leadership of the Company</t>
  </si>
  <si>
    <t xml:space="preserve">        stores in ordering in oreder to maximize sales and reduce waste</t>
  </si>
  <si>
    <t xml:space="preserve">• Point Person for Statistical and Data Analytics for Operations and Marketing departments, </t>
  </si>
  <si>
    <t xml:space="preserve">  enterprise wide (Sales, Item Movement, Sales Incentive Tracking and Reporting, etc.)</t>
  </si>
  <si>
    <t>• Top Incentive Sales District every period for FY 2017</t>
  </si>
  <si>
    <t xml:space="preserve">both non-branded and branded (Exxon and Shell). The stores provide a full service C-store </t>
  </si>
  <si>
    <t xml:space="preserve">experience to include several QSR five deli's, Churches Chicken, Huddle House and nine </t>
  </si>
  <si>
    <t>the Market leaders in the majority of merchandise categories.</t>
  </si>
  <si>
    <t xml:space="preserve">        Zero Sales Day Report - Report that measured category top items that showed zero sales</t>
  </si>
  <si>
    <t xml:space="preserve">        Automated Cost Audit Process automated system that kept up with cost increases and </t>
  </si>
  <si>
    <t xml:space="preserve">Privately held company founded in 1975 Clark Oil has grown and operates forty-nine Convenience Stores in </t>
  </si>
  <si>
    <t xml:space="preserve">Convenience Stores in Mississippi and Southern Alabama.  All stores provide fuel options </t>
  </si>
  <si>
    <t xml:space="preserve">Subway's. Best in class C-store chain for both Mississippi and Alabama which continues to be  </t>
  </si>
  <si>
    <t>• Supply Expense reduction of 40% in FY16 and an additional 20% in FY17</t>
  </si>
  <si>
    <t>• Merchandise Shrink reduction of 15.0%</t>
  </si>
  <si>
    <t xml:space="preserve">    initiatives through the seven Districts. Notable Rollouts</t>
  </si>
  <si>
    <t>• Responsible for the development and introduction of companywide</t>
  </si>
  <si>
    <t xml:space="preserve">        Tobacco Build To’s - live report that ran scan data to forecast trends and assist</t>
  </si>
  <si>
    <t xml:space="preserve">   revenues of $25 million and fuel of 27 million gallons</t>
  </si>
  <si>
    <t>MAPCO</t>
  </si>
  <si>
    <t>Thirteen</t>
  </si>
  <si>
    <t>Nashville, TN</t>
  </si>
  <si>
    <t>615-925-2969</t>
  </si>
  <si>
    <t xml:space="preserve">Operating in Tennessee, Alabama, Georgia, Kentucky, Mississippi, and Arkansas, </t>
  </si>
  <si>
    <t>MAPCO stores offer a wide array of high-quality products and services. Guests</t>
  </si>
  <si>
    <t xml:space="preserve">can find a Better Break to refresh and recharge with freshly brewed coffee, </t>
  </si>
  <si>
    <t>packaged snacks and drinks, high-quality fuel and special deals through the</t>
  </si>
  <si>
    <t>industry-leading MY Reward$ loyalty program. MAPCO and its subsidiaries also</t>
  </si>
  <si>
    <t>operate a fuel logistics business comprised of 46 tankers and a fuel wholesale and</t>
  </si>
  <si>
    <t xml:space="preserve">fleet group serving more than 125 accounts. MAPCO is a subsidiary of COPEC, </t>
  </si>
  <si>
    <t>a leading South America-based retail company.</t>
  </si>
  <si>
    <t>Ranked as a 2022 Top Workplace USA, MAPCO works with a team of more than</t>
  </si>
  <si>
    <t>3,000 tem members at more than 300 convenience and fuel retailing stores.</t>
  </si>
  <si>
    <t>Manager of Continuous Improvement</t>
  </si>
  <si>
    <t>• Oversaw Eleven Convenience Store</t>
  </si>
  <si>
    <t>• Responsible for 90 employees with 11 direct reports</t>
  </si>
  <si>
    <t>• Developed and Ran an Excel based schedule tool for Operations 340 MAPCO locations</t>
  </si>
  <si>
    <t>• Developed the Initial Company Ride Sheet and supported 340 MAPCO locations</t>
  </si>
  <si>
    <t xml:space="preserve">• Designed,Developed, Implemented &amp; Maintain MAPCO Ride Sheet which has </t>
  </si>
  <si>
    <t xml:space="preserve">   become the Bench Mark of Operations Reportion within Mapco</t>
  </si>
  <si>
    <t xml:space="preserve">  Convenience Store and QSR locations</t>
  </si>
  <si>
    <t>• Designed,Developed and implemented electronic scheduling to all Mapco</t>
  </si>
  <si>
    <t>• Developed and implemented new Credit Process for MAPCO Store Operations</t>
  </si>
  <si>
    <t xml:space="preserve">  which streamlined and built efficiencies into the Credit Process</t>
  </si>
  <si>
    <t>• Implemented new Raise Request for MAPCO Store Operations</t>
  </si>
  <si>
    <t>Power Query</t>
  </si>
  <si>
    <t>Power BI</t>
  </si>
  <si>
    <t>Power Automate</t>
  </si>
  <si>
    <t>• Reconciliation of all Operational monthly Labor Spends</t>
  </si>
  <si>
    <t>athomas9662@outlookk.com</t>
  </si>
  <si>
    <t>anthony-c-thomas</t>
  </si>
  <si>
    <t>anthonycthomas.com</t>
  </si>
  <si>
    <t>SKILLS &amp; PROFICIENCIES</t>
  </si>
  <si>
    <t>Anthony Carl Thomas</t>
  </si>
  <si>
    <t>Jul 2016 - Mar 2018 | Clark Oil Company, Mobile, AL</t>
  </si>
  <si>
    <t>Aug 2014 - Mar 2016 | 99 Cent Only Stores, San Antonio, TX</t>
  </si>
  <si>
    <t>Oct 2007 - Jul 2014 | Cirle K, Sarasota, FL</t>
  </si>
  <si>
    <t>Nov 2004 - Jun 2007 | Navy Exchange, Subbase New London, CT</t>
  </si>
  <si>
    <t>Jan 2002 - Aug 2004 | The Home Depot, San Antonio, TX</t>
  </si>
  <si>
    <t>Jul 1995 - Aug 2001 | Target Stores, Amarillo, TX</t>
  </si>
  <si>
    <t>Mar 1993 - Jun 1995 | Army Air Force Exchange Service, Albuquerque, NM</t>
  </si>
  <si>
    <t>Feb 1990 - Mar1993 | Army Air Force Exchange Service, Colorado Springs, CO</t>
  </si>
  <si>
    <t>Sales Area Manager</t>
  </si>
  <si>
    <t xml:space="preserve">• Conversion of Service Station into full Convenience Store first year additional $257,000 </t>
  </si>
  <si>
    <t xml:space="preserve">   in incremental Profit.</t>
  </si>
  <si>
    <t xml:space="preserve">Experienced mid/senior-level Management Professional with over 10 years of </t>
  </si>
  <si>
    <t xml:space="preserve">expertise in field operations and analytics. Proven track record in team </t>
  </si>
  <si>
    <t xml:space="preserve">development and surpassing KPIs. Revolutionized business analysis with </t>
  </si>
  <si>
    <t>innovative reports utilizing Lead and Lag Measures. Developed and introduced</t>
  </si>
  <si>
    <t xml:space="preserve">the Ride Sheet report (an initiative-taking  Interactive Dashboard with drop </t>
  </si>
  <si>
    <t>down selections for all Business Units and time frames measuring and trending</t>
  </si>
  <si>
    <t xml:space="preserve">multiple metrics across the organization) The Ride Sheet has fundamentally </t>
  </si>
  <si>
    <t>impacted the MAPCO culture and changed the way Operations went to business.</t>
  </si>
  <si>
    <t>PDI</t>
  </si>
  <si>
    <t>Passport</t>
  </si>
  <si>
    <t>Reflexis</t>
  </si>
  <si>
    <t>Cognos</t>
  </si>
  <si>
    <t>Zenput</t>
  </si>
  <si>
    <t>May 2019 - Persent | MAPCO Inc, Nashville, TN</t>
  </si>
  <si>
    <t>Apr 2018 - Persent | MAPCO Inc, Nashville, TN</t>
  </si>
  <si>
    <t>• Led Operations Support functions</t>
  </si>
  <si>
    <t>• Pioneered Lead/Lag Measures reporting for Operations</t>
  </si>
  <si>
    <t>• Managed daily and weekly Operations reporting</t>
  </si>
  <si>
    <t>• Provided Ad Hoc Reporting for VP of Operations, People &amp; Culture and Merchandising</t>
  </si>
  <si>
    <t>• Provided specialized weekly reporting for People &amp; Culture and Merchandising</t>
  </si>
  <si>
    <t>• Spearheaded Special Projects and Process Improvements</t>
  </si>
  <si>
    <t>• Facilitated bi-weekly District Manager  continuous education training</t>
  </si>
  <si>
    <t>• Conducted  bi-weekly DM Virtual Meetings with  support departments</t>
  </si>
  <si>
    <t>• Administered Smart Sheets, Zenput, Reflexis, CB4, Staples and FSI</t>
  </si>
  <si>
    <t>• Updating and maintained of Operations Process within the Operations 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</si>
</sst>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34" x14ac:knownFonts="1">
    <font>
      <sz val="11"/>
      <color theme="1"/>
      <name val="Calibri"/>
      <family val="2"/>
      <scheme val="minor"/>
    </font>
    <font>
      <sz val="14"/>
      <color rgb="FF333333"/>
      <name val="Arial"/>
      <family val="2"/>
    </font>
    <font>
      <sz val="14"/>
      <color theme="1"/>
      <name val="Arial"/>
      <family val="2"/>
    </font>
    <font>
      <sz val="9"/>
      <color rgb="FF4B4F56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"/>
      <color rgb="FF25252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444444"/>
      <name val="Open Sans"/>
      <family val="2"/>
    </font>
    <font>
      <i/>
      <sz val="14"/>
      <color theme="1"/>
      <name val="Arial"/>
      <family val="2"/>
    </font>
    <font>
      <b/>
      <sz val="18"/>
      <color theme="0"/>
      <name val="Nunito"/>
    </font>
    <font>
      <sz val="11"/>
      <color theme="1"/>
      <name val="Nunito"/>
    </font>
    <font>
      <b/>
      <sz val="11"/>
      <color rgb="FF002060"/>
      <name val="Nunito"/>
    </font>
    <font>
      <sz val="12"/>
      <color rgb="FF002060"/>
      <name val="Nunito"/>
    </font>
    <font>
      <sz val="12"/>
      <color theme="1"/>
      <name val="Nunito"/>
    </font>
    <font>
      <b/>
      <sz val="16"/>
      <color theme="0"/>
      <name val="Nunito"/>
    </font>
    <font>
      <b/>
      <sz val="18"/>
      <color theme="0"/>
      <name val="Calibri"/>
      <family val="2"/>
      <scheme val="minor"/>
    </font>
    <font>
      <sz val="18"/>
      <color theme="0"/>
      <name val="Nunito"/>
    </font>
    <font>
      <sz val="14"/>
      <color rgb="FF333333"/>
      <name val="Nunito"/>
    </font>
    <font>
      <sz val="14"/>
      <color theme="1"/>
      <name val="Nunito"/>
    </font>
    <font>
      <sz val="9"/>
      <color rgb="FF4B4F56"/>
      <name val="Nunito"/>
    </font>
    <font>
      <b/>
      <sz val="14"/>
      <color rgb="FF002060"/>
      <name val="Calibri"/>
      <family val="2"/>
      <scheme val="minor"/>
    </font>
    <font>
      <u/>
      <sz val="12"/>
      <color theme="10"/>
      <name val="Nunito"/>
    </font>
    <font>
      <sz val="12"/>
      <color theme="0"/>
      <name val="Nunito"/>
    </font>
    <font>
      <sz val="16"/>
      <color theme="0"/>
      <name val="Nunito"/>
    </font>
    <font>
      <b/>
      <sz val="18"/>
      <color rgb="FF002060"/>
      <name val="Nunito"/>
    </font>
    <font>
      <b/>
      <sz val="16"/>
      <color rgb="FF002060"/>
      <name val="Nunito"/>
    </font>
    <font>
      <sz val="11"/>
      <color rgb="FF002060"/>
      <name val="Calibri"/>
      <family val="2"/>
      <scheme val="minor"/>
    </font>
    <font>
      <sz val="16"/>
      <color rgb="FF002060"/>
      <name val="Nunito"/>
    </font>
    <font>
      <b/>
      <sz val="16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B7FA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0" xfId="1" applyFont="1"/>
    <xf numFmtId="0" fontId="2" fillId="0" borderId="0" xfId="0" applyFont="1"/>
    <xf numFmtId="17" fontId="2" fillId="0" borderId="0" xfId="0" applyNumberFormat="1" applyFont="1"/>
    <xf numFmtId="0" fontId="2" fillId="0" borderId="0" xfId="0" quotePrefix="1" applyFont="1" applyAlignment="1">
      <alignment horizontal="center"/>
    </xf>
    <xf numFmtId="164" fontId="2" fillId="0" borderId="0" xfId="0" applyNumberFormat="1" applyFont="1"/>
    <xf numFmtId="164" fontId="2" fillId="0" borderId="0" xfId="0" quotePrefix="1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0" xfId="0" applyFont="1" applyFill="1" applyAlignment="1">
      <alignment horizontal="left"/>
    </xf>
    <xf numFmtId="0" fontId="9" fillId="0" borderId="0" xfId="0" applyFont="1"/>
    <xf numFmtId="0" fontId="12" fillId="0" borderId="0" xfId="0" applyFont="1"/>
    <xf numFmtId="0" fontId="2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9" fillId="3" borderId="0" xfId="0" applyFont="1" applyFill="1" applyAlignment="1">
      <alignment horizontal="centerContinuous"/>
    </xf>
    <xf numFmtId="0" fontId="14" fillId="3" borderId="0" xfId="0" applyFont="1" applyFill="1" applyAlignment="1">
      <alignment horizontal="left"/>
    </xf>
    <xf numFmtId="0" fontId="20" fillId="3" borderId="0" xfId="0" applyFont="1" applyFill="1"/>
    <xf numFmtId="0" fontId="20" fillId="3" borderId="0" xfId="0" applyFont="1" applyFill="1" applyAlignment="1">
      <alignment horizontal="centerContinuous"/>
    </xf>
    <xf numFmtId="164" fontId="17" fillId="0" borderId="0" xfId="0" applyNumberFormat="1" applyFont="1" applyAlignment="1">
      <alignment horizontal="left"/>
    </xf>
    <xf numFmtId="164" fontId="17" fillId="0" borderId="0" xfId="0" applyNumberFormat="1" applyFont="1" applyAlignment="1">
      <alignment horizontal="center"/>
    </xf>
    <xf numFmtId="164" fontId="17" fillId="0" borderId="0" xfId="0" applyNumberFormat="1" applyFont="1"/>
    <xf numFmtId="0" fontId="22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23" fillId="2" borderId="0" xfId="0" applyFont="1" applyFill="1" applyAlignment="1">
      <alignment horizontal="left"/>
    </xf>
    <xf numFmtId="0" fontId="24" fillId="0" borderId="0" xfId="0" applyFont="1" applyAlignment="1">
      <alignment vertical="center"/>
    </xf>
    <xf numFmtId="0" fontId="23" fillId="0" borderId="0" xfId="0" applyFont="1"/>
    <xf numFmtId="164" fontId="23" fillId="0" borderId="0" xfId="0" applyNumberFormat="1" applyFont="1"/>
    <xf numFmtId="164" fontId="23" fillId="0" borderId="0" xfId="0" quotePrefix="1" applyNumberFormat="1" applyFont="1" applyAlignment="1">
      <alignment horizontal="center"/>
    </xf>
    <xf numFmtId="0" fontId="23" fillId="0" borderId="0" xfId="0" applyFont="1" applyAlignment="1">
      <alignment vertical="center"/>
    </xf>
    <xf numFmtId="0" fontId="26" fillId="0" borderId="0" xfId="1" applyFont="1"/>
    <xf numFmtId="0" fontId="14" fillId="0" borderId="0" xfId="0" applyFont="1" applyAlignment="1">
      <alignment vertical="center"/>
    </xf>
    <xf numFmtId="0" fontId="21" fillId="0" borderId="0" xfId="0" applyFont="1"/>
    <xf numFmtId="0" fontId="27" fillId="0" borderId="0" xfId="0" applyFont="1"/>
    <xf numFmtId="0" fontId="28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25" fillId="0" borderId="0" xfId="0" applyFont="1"/>
    <xf numFmtId="0" fontId="33" fillId="0" borderId="0" xfId="0" applyFont="1" applyAlignment="1">
      <alignment vertical="center"/>
    </xf>
    <xf numFmtId="0" fontId="17" fillId="0" borderId="0" xfId="0" applyFont="1" applyAlignment="1">
      <alignment horizontal="left" wrapText="1"/>
    </xf>
    <xf numFmtId="0" fontId="25" fillId="2" borderId="0" xfId="0" applyFont="1" applyFill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0" fillId="3" borderId="0" xfId="0" applyFont="1" applyFill="1" applyAlignment="1">
      <alignment horizontal="center"/>
    </xf>
    <xf numFmtId="0" fontId="5" fillId="0" borderId="0" xfId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0" fontId="23" fillId="2" borderId="0" xfId="0" applyFont="1" applyFill="1" applyAlignment="1">
      <alignment horizontal="left"/>
    </xf>
    <xf numFmtId="0" fontId="22" fillId="2" borderId="0" xfId="0" applyFont="1" applyFill="1" applyAlignment="1">
      <alignment horizontal="left" wrapText="1"/>
    </xf>
  </cellXfs>
  <cellStyles count="2">
    <cellStyle name="Hyperlink" xfId="1" builtinId="8"/>
    <cellStyle name="Normal" xfId="0" builtinId="0"/>
  </cellStyles>
  <dxfs count="3">
    <dxf>
      <font>
        <color theme="0"/>
      </font>
    </dxf>
    <dxf>
      <fill>
        <patternFill>
          <bgColor rgb="FFFFFF00"/>
        </patternFill>
      </fill>
    </dxf>
    <dxf>
      <fill>
        <patternFill>
          <bgColor rgb="FF6B7FA9"/>
        </patternFill>
      </fill>
    </dxf>
  </dxfs>
  <tableStyles count="0" defaultTableStyle="TableStyleMedium2" defaultPivotStyle="PivotStyleLight16"/>
  <colors>
    <mruColors>
      <color rgb="FF6B7F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emf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emf"/><Relationship Id="rId5" Type="http://schemas.openxmlformats.org/officeDocument/2006/relationships/image" Target="../media/image16.png"/><Relationship Id="rId4" Type="http://schemas.openxmlformats.org/officeDocument/2006/relationships/image" Target="../media/image1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304800</xdr:rowOff>
    </xdr:to>
    <xdr:sp macro="" textlink="">
      <xdr:nvSpPr>
        <xdr:cNvPr id="1025" name="AutoShape 1" descr="99 CENTS ONLY STORES 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304800</xdr:rowOff>
    </xdr:to>
    <xdr:sp macro="" textlink="">
      <xdr:nvSpPr>
        <xdr:cNvPr id="1026" name="AutoShape 2" descr="99 CENTS ONLY STORES LOGO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200025</xdr:colOff>
      <xdr:row>3</xdr:row>
      <xdr:rowOff>57150</xdr:rowOff>
    </xdr:from>
    <xdr:to>
      <xdr:col>2</xdr:col>
      <xdr:colOff>1541145</xdr:colOff>
      <xdr:row>3</xdr:row>
      <xdr:rowOff>1398270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628650"/>
          <a:ext cx="1341120" cy="1341120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4</xdr:row>
      <xdr:rowOff>381000</xdr:rowOff>
    </xdr:from>
    <xdr:to>
      <xdr:col>2</xdr:col>
      <xdr:colOff>1754603</xdr:colOff>
      <xdr:row>4</xdr:row>
      <xdr:rowOff>1021080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2790825"/>
          <a:ext cx="1630778" cy="64008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47627</xdr:colOff>
      <xdr:row>5</xdr:row>
      <xdr:rowOff>371475</xdr:rowOff>
    </xdr:from>
    <xdr:to>
      <xdr:col>2</xdr:col>
      <xdr:colOff>1727044</xdr:colOff>
      <xdr:row>5</xdr:row>
      <xdr:rowOff>1011555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2" y="4619625"/>
          <a:ext cx="1679417" cy="640080"/>
        </a:xfrm>
        <a:prstGeom prst="rect">
          <a:avLst/>
        </a:prstGeom>
      </xdr:spPr>
    </xdr:pic>
    <xdr:clientData/>
  </xdr:twoCellAnchor>
  <xdr:twoCellAnchor editAs="oneCell">
    <xdr:from>
      <xdr:col>2</xdr:col>
      <xdr:colOff>290513</xdr:colOff>
      <xdr:row>6</xdr:row>
      <xdr:rowOff>161925</xdr:rowOff>
    </xdr:from>
    <xdr:to>
      <xdr:col>2</xdr:col>
      <xdr:colOff>1414463</xdr:colOff>
      <xdr:row>6</xdr:row>
      <xdr:rowOff>1285875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013" y="5076825"/>
          <a:ext cx="1123950" cy="112395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7</xdr:row>
      <xdr:rowOff>123825</xdr:rowOff>
    </xdr:from>
    <xdr:to>
      <xdr:col>2</xdr:col>
      <xdr:colOff>1276350</xdr:colOff>
      <xdr:row>7</xdr:row>
      <xdr:rowOff>1352550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8048625"/>
          <a:ext cx="923925" cy="122872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8</xdr:row>
      <xdr:rowOff>47625</xdr:rowOff>
    </xdr:from>
    <xdr:to>
      <xdr:col>2</xdr:col>
      <xdr:colOff>1543050</xdr:colOff>
      <xdr:row>8</xdr:row>
      <xdr:rowOff>1419225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9810750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190502</xdr:colOff>
      <xdr:row>12</xdr:row>
      <xdr:rowOff>38100</xdr:rowOff>
    </xdr:from>
    <xdr:to>
      <xdr:col>2</xdr:col>
      <xdr:colOff>1568995</xdr:colOff>
      <xdr:row>12</xdr:row>
      <xdr:rowOff>1409700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7" y="10810875"/>
          <a:ext cx="1378493" cy="13716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38112</xdr:colOff>
      <xdr:row>11</xdr:row>
      <xdr:rowOff>38100</xdr:rowOff>
    </xdr:from>
    <xdr:to>
      <xdr:col>2</xdr:col>
      <xdr:colOff>1684887</xdr:colOff>
      <xdr:row>11</xdr:row>
      <xdr:rowOff>1684020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58" r="4414" b="7029"/>
        <a:stretch/>
      </xdr:blipFill>
      <xdr:spPr>
        <a:xfrm>
          <a:off x="1285887" y="9353550"/>
          <a:ext cx="1646775" cy="164592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47625</xdr:rowOff>
    </xdr:from>
    <xdr:to>
      <xdr:col>2</xdr:col>
      <xdr:colOff>1646775</xdr:colOff>
      <xdr:row>14</xdr:row>
      <xdr:rowOff>1693545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58" r="4414" b="7029"/>
        <a:stretch/>
      </xdr:blipFill>
      <xdr:spPr>
        <a:xfrm>
          <a:off x="1247775" y="14249400"/>
          <a:ext cx="1646775" cy="164592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1646775</xdr:colOff>
      <xdr:row>15</xdr:row>
      <xdr:rowOff>1645920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58" r="4414" b="7029"/>
        <a:stretch/>
      </xdr:blipFill>
      <xdr:spPr>
        <a:xfrm>
          <a:off x="1247775" y="15916275"/>
          <a:ext cx="1646775" cy="1645920"/>
        </a:xfrm>
        <a:prstGeom prst="rect">
          <a:avLst/>
        </a:prstGeom>
      </xdr:spPr>
    </xdr:pic>
    <xdr:clientData/>
  </xdr:twoCellAnchor>
  <xdr:twoCellAnchor editAs="oneCell">
    <xdr:from>
      <xdr:col>2</xdr:col>
      <xdr:colOff>47637</xdr:colOff>
      <xdr:row>13</xdr:row>
      <xdr:rowOff>19050</xdr:rowOff>
    </xdr:from>
    <xdr:to>
      <xdr:col>2</xdr:col>
      <xdr:colOff>1694412</xdr:colOff>
      <xdr:row>13</xdr:row>
      <xdr:rowOff>1664970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58" r="4414" b="7029"/>
        <a:stretch/>
      </xdr:blipFill>
      <xdr:spPr>
        <a:xfrm>
          <a:off x="1295412" y="12506325"/>
          <a:ext cx="1646775" cy="1645920"/>
        </a:xfrm>
        <a:prstGeom prst="rect">
          <a:avLst/>
        </a:prstGeom>
      </xdr:spPr>
    </xdr:pic>
    <xdr:clientData/>
  </xdr:twoCellAnchor>
  <xdr:twoCellAnchor>
    <xdr:from>
      <xdr:col>2</xdr:col>
      <xdr:colOff>90487</xdr:colOff>
      <xdr:row>16</xdr:row>
      <xdr:rowOff>47625</xdr:rowOff>
    </xdr:from>
    <xdr:to>
      <xdr:col>2</xdr:col>
      <xdr:colOff>1690687</xdr:colOff>
      <xdr:row>16</xdr:row>
      <xdr:rowOff>1647825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501F4842-3F4B-4424-81E4-DC25079BF728}"/>
            </a:ext>
          </a:extLst>
        </xdr:cNvPr>
        <xdr:cNvGrpSpPr/>
      </xdr:nvGrpSpPr>
      <xdr:grpSpPr bwMode="auto">
        <a:xfrm>
          <a:off x="1338262" y="21107400"/>
          <a:ext cx="1600200" cy="1600200"/>
          <a:chOff x="0" y="0"/>
          <a:chExt cx="658368" cy="658368"/>
        </a:xfrm>
      </xdr:grpSpPr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9AEE8489-F2A4-42F1-BD2D-A48513570F09}"/>
              </a:ext>
            </a:extLst>
          </xdr:cNvPr>
          <xdr:cNvSpPr>
            <a:spLocks noChangeAspect="1"/>
          </xdr:cNvSpPr>
        </xdr:nvSpPr>
        <xdr:spPr bwMode="auto">
          <a:xfrm>
            <a:off x="0" y="0"/>
            <a:ext cx="658368" cy="658368"/>
          </a:xfrm>
          <a:prstGeom prst="rect">
            <a:avLst/>
          </a:prstGeom>
          <a:solidFill>
            <a:srgbClr val="FFFF00"/>
          </a:solidFill>
          <a:ln w="12700" algn="ctr">
            <a:solidFill>
              <a:srgbClr val="002060"/>
            </a:solidFill>
            <a:miter lim="800000"/>
            <a:headEnd/>
            <a:tailEnd/>
          </a:ln>
        </xdr:spPr>
        <xdr:txBody>
          <a:bodyPr wrap="square"/>
          <a:lstStyle/>
          <a:p>
            <a:endParaRPr lang="en-US"/>
          </a:p>
        </xdr:txBody>
      </xdr:sp>
      <xdr:pic>
        <xdr:nvPicPr>
          <xdr:cNvPr id="18" name="Picture 17" descr="http://www.clark-oil.com/images/logo.png">
            <a:extLst>
              <a:ext uri="{FF2B5EF4-FFF2-40B4-BE49-F238E27FC236}">
                <a16:creationId xmlns:a16="http://schemas.microsoft.com/office/drawing/2014/main" id="{A0EDF129-9579-4FD5-9A11-F63604155DB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346" y="50829"/>
            <a:ext cx="557677" cy="5567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214313</xdr:colOff>
      <xdr:row>9</xdr:row>
      <xdr:rowOff>180975</xdr:rowOff>
    </xdr:from>
    <xdr:to>
      <xdr:col>2</xdr:col>
      <xdr:colOff>1595438</xdr:colOff>
      <xdr:row>9</xdr:row>
      <xdr:rowOff>1562100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363D818C-F758-4A5B-8F73-1E91DD488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3" y="9467850"/>
          <a:ext cx="138112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19051</xdr:colOff>
      <xdr:row>17</xdr:row>
      <xdr:rowOff>390525</xdr:rowOff>
    </xdr:from>
    <xdr:to>
      <xdr:col>2</xdr:col>
      <xdr:colOff>1733551</xdr:colOff>
      <xdr:row>17</xdr:row>
      <xdr:rowOff>1350645</xdr:rowOff>
    </xdr:to>
    <xdr:pic>
      <xdr:nvPicPr>
        <xdr:cNvPr id="19" name="Picture 18" descr="MAPCO Unveils New Store Design in Hometown | Convenience Store News">
          <a:extLst>
            <a:ext uri="{FF2B5EF4-FFF2-40B4-BE49-F238E27FC236}">
              <a16:creationId xmlns:a16="http://schemas.microsoft.com/office/drawing/2014/main" id="{B5032BB1-4DFD-4474-AFE1-DA1C9DF75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6" y="21450300"/>
          <a:ext cx="1714500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9524</xdr:colOff>
      <xdr:row>10</xdr:row>
      <xdr:rowOff>352424</xdr:rowOff>
    </xdr:from>
    <xdr:to>
      <xdr:col>3</xdr:col>
      <xdr:colOff>27895</xdr:colOff>
      <xdr:row>10</xdr:row>
      <xdr:rowOff>1466850</xdr:rowOff>
    </xdr:to>
    <xdr:pic>
      <xdr:nvPicPr>
        <xdr:cNvPr id="20" name="Picture 19" descr="MAPCO Unveils New Store Design in Hometown | Convenience Store News">
          <a:extLst>
            <a:ext uri="{FF2B5EF4-FFF2-40B4-BE49-F238E27FC236}">
              <a16:creationId xmlns:a16="http://schemas.microsoft.com/office/drawing/2014/main" id="{8B584032-FE80-4573-85F8-AAB19D417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299" y="11382374"/>
          <a:ext cx="1990046" cy="1114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</xdr:colOff>
          <xdr:row>11</xdr:row>
          <xdr:rowOff>33337</xdr:rowOff>
        </xdr:from>
        <xdr:to>
          <xdr:col>6</xdr:col>
          <xdr:colOff>338137</xdr:colOff>
          <xdr:row>20</xdr:row>
          <xdr:rowOff>147637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/>
              <a:extLst>
                <a:ext uri="{84589F7E-364E-4C9E-8A38-B11213B215E9}">
                  <a14:cameraTool cellRange="Picture" spid="_x0000_s234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252537" y="3338512"/>
              <a:ext cx="1828800" cy="1828800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 editAs="oneCell">
    <xdr:from>
      <xdr:col>2</xdr:col>
      <xdr:colOff>66675</xdr:colOff>
      <xdr:row>9</xdr:row>
      <xdr:rowOff>38100</xdr:rowOff>
    </xdr:from>
    <xdr:to>
      <xdr:col>2</xdr:col>
      <xdr:colOff>340995</xdr:colOff>
      <xdr:row>9</xdr:row>
      <xdr:rowOff>312420</xdr:rowOff>
    </xdr:to>
    <xdr:pic>
      <xdr:nvPicPr>
        <xdr:cNvPr id="4" name="Picture 3" descr="A phone in a circle&#10;&#10;Description automatically generated">
          <a:extLst>
            <a:ext uri="{FF2B5EF4-FFF2-40B4-BE49-F238E27FC236}">
              <a16:creationId xmlns:a16="http://schemas.microsoft.com/office/drawing/2014/main" id="{0635642E-FFBE-435B-9BA0-C41AACD77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85875" y="2762250"/>
          <a:ext cx="274320" cy="2743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57150</xdr:colOff>
      <xdr:row>9</xdr:row>
      <xdr:rowOff>43180</xdr:rowOff>
    </xdr:from>
    <xdr:to>
      <xdr:col>12</xdr:col>
      <xdr:colOff>331470</xdr:colOff>
      <xdr:row>9</xdr:row>
      <xdr:rowOff>317500</xdr:rowOff>
    </xdr:to>
    <xdr:pic>
      <xdr:nvPicPr>
        <xdr:cNvPr id="6" name="Picture 5" descr="A black and white circle with a letter in it&#10;&#10;Description automatically generated">
          <a:extLst>
            <a:ext uri="{FF2B5EF4-FFF2-40B4-BE49-F238E27FC236}">
              <a16:creationId xmlns:a16="http://schemas.microsoft.com/office/drawing/2014/main" id="{C255FC18-6CA7-4979-8081-A5F56E9E4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86350" y="2653030"/>
          <a:ext cx="274320" cy="2743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66675</xdr:colOff>
      <xdr:row>9</xdr:row>
      <xdr:rowOff>38100</xdr:rowOff>
    </xdr:from>
    <xdr:to>
      <xdr:col>6</xdr:col>
      <xdr:colOff>340995</xdr:colOff>
      <xdr:row>9</xdr:row>
      <xdr:rowOff>312420</xdr:rowOff>
    </xdr:to>
    <xdr:pic>
      <xdr:nvPicPr>
        <xdr:cNvPr id="7" name="Picture 6" descr="A black and white circle with a letter in it&#10;&#10;Description automatically generated">
          <a:extLst>
            <a:ext uri="{FF2B5EF4-FFF2-40B4-BE49-F238E27FC236}">
              <a16:creationId xmlns:a16="http://schemas.microsoft.com/office/drawing/2014/main" id="{1C6CB5CC-23B1-4C63-BDD3-7CFF94D9B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09875" y="2647950"/>
          <a:ext cx="274320" cy="2743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72807</xdr:colOff>
      <xdr:row>9</xdr:row>
      <xdr:rowOff>47625</xdr:rowOff>
    </xdr:from>
    <xdr:to>
      <xdr:col>17</xdr:col>
      <xdr:colOff>347127</xdr:colOff>
      <xdr:row>9</xdr:row>
      <xdr:rowOff>321945</xdr:rowOff>
    </xdr:to>
    <xdr:pic>
      <xdr:nvPicPr>
        <xdr:cNvPr id="8" name="Picture 7" descr="A blue circle with a white globe in the middle&#10;&#10;Description automatically generated">
          <a:extLst>
            <a:ext uri="{FF2B5EF4-FFF2-40B4-BE49-F238E27FC236}">
              <a16:creationId xmlns:a16="http://schemas.microsoft.com/office/drawing/2014/main" id="{BA07AEB5-8481-4829-B213-CD3AF9C28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7007" y="2609850"/>
          <a:ext cx="274320" cy="274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public-profile/settings?trk=d_flagship3_profile_self_view_public_profile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anthonycthomas.com/" TargetMode="External"/><Relationship Id="rId1" Type="http://schemas.openxmlformats.org/officeDocument/2006/relationships/hyperlink" Target="mailto:athomas9662@outlookk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N18"/>
  <sheetViews>
    <sheetView topLeftCell="A8" workbookViewId="0">
      <selection activeCell="E11" sqref="E11"/>
    </sheetView>
  </sheetViews>
  <sheetFormatPr defaultRowHeight="15" x14ac:dyDescent="0.25"/>
  <cols>
    <col min="2" max="2" width="9.5703125" customWidth="1"/>
    <col min="3" max="3" width="29.5703125" customWidth="1"/>
    <col min="12" max="12" width="35.140625" customWidth="1"/>
  </cols>
  <sheetData>
    <row r="4" spans="3:14" ht="114.95" customHeight="1" x14ac:dyDescent="0.25">
      <c r="C4" s="1"/>
      <c r="L4" t="s">
        <v>0</v>
      </c>
      <c r="M4" t="s">
        <v>6</v>
      </c>
      <c r="N4">
        <v>1</v>
      </c>
    </row>
    <row r="5" spans="3:14" ht="114.95" customHeight="1" x14ac:dyDescent="0.25">
      <c r="L5" t="s">
        <v>1</v>
      </c>
      <c r="M5" t="s">
        <v>7</v>
      </c>
      <c r="N5">
        <v>2</v>
      </c>
    </row>
    <row r="6" spans="3:14" ht="114.95" customHeight="1" x14ac:dyDescent="0.25">
      <c r="L6" t="s">
        <v>2</v>
      </c>
      <c r="M6" t="s">
        <v>8</v>
      </c>
      <c r="N6">
        <v>3</v>
      </c>
    </row>
    <row r="7" spans="3:14" ht="114.95" customHeight="1" x14ac:dyDescent="0.25">
      <c r="L7" t="s">
        <v>3</v>
      </c>
      <c r="M7" t="s">
        <v>9</v>
      </c>
      <c r="N7">
        <v>4</v>
      </c>
    </row>
    <row r="8" spans="3:14" ht="114.95" customHeight="1" x14ac:dyDescent="0.25">
      <c r="L8" t="s">
        <v>4</v>
      </c>
      <c r="M8" t="s">
        <v>10</v>
      </c>
      <c r="N8">
        <v>5</v>
      </c>
    </row>
    <row r="9" spans="3:14" ht="114.95" customHeight="1" x14ac:dyDescent="0.25">
      <c r="L9" t="s">
        <v>5</v>
      </c>
      <c r="M9" t="s">
        <v>11</v>
      </c>
      <c r="N9">
        <v>6</v>
      </c>
    </row>
    <row r="10" spans="3:14" ht="135" customHeight="1" x14ac:dyDescent="0.25">
      <c r="L10" t="s">
        <v>256</v>
      </c>
      <c r="M10" t="s">
        <v>257</v>
      </c>
      <c r="N10">
        <v>12</v>
      </c>
    </row>
    <row r="11" spans="3:14" ht="135" customHeight="1" x14ac:dyDescent="0.25">
      <c r="L11" t="s">
        <v>289</v>
      </c>
      <c r="M11" t="s">
        <v>290</v>
      </c>
      <c r="N11">
        <v>13</v>
      </c>
    </row>
    <row r="12" spans="3:14" ht="135" customHeight="1" x14ac:dyDescent="0.25">
      <c r="L12" t="s">
        <v>16</v>
      </c>
      <c r="M12" t="s">
        <v>15</v>
      </c>
      <c r="N12">
        <v>7</v>
      </c>
    </row>
    <row r="13" spans="3:14" ht="114.95" customHeight="1" x14ac:dyDescent="0.25">
      <c r="L13" t="s">
        <v>194</v>
      </c>
      <c r="M13" t="s">
        <v>195</v>
      </c>
      <c r="N13">
        <v>8</v>
      </c>
    </row>
    <row r="14" spans="3:14" ht="135" customHeight="1" x14ac:dyDescent="0.25">
      <c r="L14" t="s">
        <v>223</v>
      </c>
      <c r="M14" t="s">
        <v>228</v>
      </c>
      <c r="N14">
        <v>9</v>
      </c>
    </row>
    <row r="15" spans="3:14" ht="135" customHeight="1" x14ac:dyDescent="0.25">
      <c r="L15" t="s">
        <v>222</v>
      </c>
      <c r="M15" t="s">
        <v>229</v>
      </c>
      <c r="N15">
        <v>10</v>
      </c>
    </row>
    <row r="16" spans="3:14" ht="135" customHeight="1" x14ac:dyDescent="0.25">
      <c r="L16" t="s">
        <v>224</v>
      </c>
      <c r="M16" t="s">
        <v>230</v>
      </c>
      <c r="N16">
        <v>11</v>
      </c>
    </row>
    <row r="17" spans="12:14" ht="135" customHeight="1" x14ac:dyDescent="0.25">
      <c r="L17" t="s">
        <v>256</v>
      </c>
      <c r="M17" t="s">
        <v>257</v>
      </c>
      <c r="N17">
        <v>12</v>
      </c>
    </row>
    <row r="18" spans="12:14" ht="135" customHeight="1" x14ac:dyDescent="0.25">
      <c r="L18" t="s">
        <v>289</v>
      </c>
      <c r="M18" t="s">
        <v>290</v>
      </c>
      <c r="N18">
        <v>13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7:N60"/>
  <sheetViews>
    <sheetView topLeftCell="A48" workbookViewId="0">
      <selection activeCell="P3" sqref="P3:V3"/>
    </sheetView>
  </sheetViews>
  <sheetFormatPr defaultRowHeight="16.5" x14ac:dyDescent="0.3"/>
  <cols>
    <col min="1" max="9" width="9.140625" style="18"/>
    <col min="10" max="10" width="10.140625" style="18" bestFit="1" customWidth="1"/>
    <col min="11" max="11" width="9.140625" style="18"/>
    <col min="12" max="12" width="9.7109375" style="18" bestFit="1" customWidth="1"/>
    <col min="13" max="16384" width="9.140625" style="18"/>
  </cols>
  <sheetData>
    <row r="7" spans="2:14" ht="15" customHeight="1" x14ac:dyDescent="0.3"/>
    <row r="8" spans="2:14" ht="18" customHeight="1" x14ac:dyDescent="0.4"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29"/>
      <c r="N8" s="30"/>
    </row>
    <row r="9" spans="2:14" ht="21" x14ac:dyDescent="0.4">
      <c r="B9" s="63" t="s">
        <v>335</v>
      </c>
      <c r="C9" s="63"/>
      <c r="D9" s="63"/>
      <c r="E9" s="63"/>
      <c r="F9" s="63"/>
      <c r="G9" s="63"/>
      <c r="H9" s="63"/>
      <c r="I9" s="63"/>
      <c r="J9" s="63"/>
      <c r="K9" s="63"/>
      <c r="L9" s="63"/>
    </row>
    <row r="10" spans="2:14" ht="21" x14ac:dyDescent="0.4">
      <c r="B10" s="31" t="s">
        <v>336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2:14" ht="21" x14ac:dyDescent="0.4">
      <c r="B11" s="31" t="s">
        <v>337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2:14" ht="21" x14ac:dyDescent="0.4">
      <c r="B12" s="31" t="s">
        <v>338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2:14" ht="21" x14ac:dyDescent="0.4">
      <c r="B13" s="31" t="s">
        <v>339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2:14" ht="21" x14ac:dyDescent="0.4">
      <c r="B14" s="31" t="s">
        <v>340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2:14" ht="21" x14ac:dyDescent="0.4">
      <c r="B15" s="31" t="s">
        <v>341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N15" s="32"/>
    </row>
    <row r="16" spans="2:14" ht="21" x14ac:dyDescent="0.4">
      <c r="B16" s="31" t="s">
        <v>342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2:12" ht="21" x14ac:dyDescent="0.4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18" spans="2:12" ht="21" x14ac:dyDescent="0.4"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</row>
    <row r="19" spans="2:12" s="33" customFormat="1" ht="21" x14ac:dyDescent="0.4">
      <c r="J19" s="34"/>
      <c r="K19" s="35"/>
      <c r="L19" s="34"/>
    </row>
    <row r="20" spans="2:12" s="33" customFormat="1" ht="21" x14ac:dyDescent="0.4">
      <c r="B20" s="33" t="s">
        <v>322</v>
      </c>
      <c r="G20" s="33" t="s">
        <v>322</v>
      </c>
    </row>
    <row r="21" spans="2:12" s="33" customFormat="1" ht="21" x14ac:dyDescent="0.4"/>
    <row r="22" spans="2:12" s="33" customFormat="1" ht="21" x14ac:dyDescent="0.4">
      <c r="B22" s="33" t="s">
        <v>165</v>
      </c>
    </row>
    <row r="23" spans="2:12" s="33" customFormat="1" ht="21" x14ac:dyDescent="0.4">
      <c r="B23" s="33" t="s">
        <v>166</v>
      </c>
    </row>
    <row r="24" spans="2:12" s="33" customFormat="1" ht="21" x14ac:dyDescent="0.4">
      <c r="B24" s="33" t="s">
        <v>167</v>
      </c>
    </row>
    <row r="25" spans="2:12" s="33" customFormat="1" ht="21" x14ac:dyDescent="0.4">
      <c r="B25" s="33" t="s">
        <v>168</v>
      </c>
    </row>
    <row r="26" spans="2:12" s="33" customFormat="1" ht="21" x14ac:dyDescent="0.4">
      <c r="B26" s="33" t="s">
        <v>169</v>
      </c>
    </row>
    <row r="27" spans="2:12" s="33" customFormat="1" ht="21" x14ac:dyDescent="0.4">
      <c r="B27" s="33" t="s">
        <v>170</v>
      </c>
    </row>
    <row r="28" spans="2:12" s="33" customFormat="1" ht="21" x14ac:dyDescent="0.4">
      <c r="B28" s="33" t="s">
        <v>171</v>
      </c>
    </row>
    <row r="29" spans="2:12" s="33" customFormat="1" ht="21" x14ac:dyDescent="0.4">
      <c r="B29" s="33" t="s">
        <v>172</v>
      </c>
    </row>
    <row r="30" spans="2:12" ht="21" x14ac:dyDescent="0.3">
      <c r="B30" s="36" t="s">
        <v>173</v>
      </c>
    </row>
    <row r="31" spans="2:12" ht="21" x14ac:dyDescent="0.4">
      <c r="B31" s="33" t="s">
        <v>174</v>
      </c>
    </row>
    <row r="32" spans="2:12" ht="21" x14ac:dyDescent="0.4">
      <c r="B32" s="33" t="s">
        <v>175</v>
      </c>
    </row>
    <row r="33" spans="2:2" ht="21" x14ac:dyDescent="0.4">
      <c r="B33" s="33" t="s">
        <v>176</v>
      </c>
    </row>
    <row r="34" spans="2:2" ht="21" x14ac:dyDescent="0.4">
      <c r="B34" s="33" t="s">
        <v>177</v>
      </c>
    </row>
    <row r="35" spans="2:2" ht="21" x14ac:dyDescent="0.4">
      <c r="B35" s="33" t="s">
        <v>178</v>
      </c>
    </row>
    <row r="36" spans="2:2" ht="21" x14ac:dyDescent="0.4">
      <c r="B36" s="33" t="s">
        <v>179</v>
      </c>
    </row>
    <row r="37" spans="2:2" ht="21" x14ac:dyDescent="0.4">
      <c r="B37" s="33" t="s">
        <v>180</v>
      </c>
    </row>
    <row r="38" spans="2:2" ht="21" x14ac:dyDescent="0.4">
      <c r="B38" s="33" t="s">
        <v>181</v>
      </c>
    </row>
    <row r="39" spans="2:2" ht="21" x14ac:dyDescent="0.4">
      <c r="B39" s="33" t="s">
        <v>182</v>
      </c>
    </row>
    <row r="40" spans="2:2" ht="21" x14ac:dyDescent="0.4">
      <c r="B40" s="33" t="s">
        <v>183</v>
      </c>
    </row>
    <row r="41" spans="2:2" ht="21" x14ac:dyDescent="0.4">
      <c r="B41" s="33" t="s">
        <v>184</v>
      </c>
    </row>
    <row r="42" spans="2:2" ht="21" x14ac:dyDescent="0.4">
      <c r="B42" s="33" t="s">
        <v>185</v>
      </c>
    </row>
    <row r="43" spans="2:2" ht="21" x14ac:dyDescent="0.4">
      <c r="B43" s="33" t="s">
        <v>186</v>
      </c>
    </row>
    <row r="44" spans="2:2" ht="21" x14ac:dyDescent="0.4">
      <c r="B44" s="33" t="s">
        <v>187</v>
      </c>
    </row>
    <row r="45" spans="2:2" ht="21" x14ac:dyDescent="0.4">
      <c r="B45" s="33" t="s">
        <v>188</v>
      </c>
    </row>
    <row r="46" spans="2:2" ht="21" x14ac:dyDescent="0.4">
      <c r="B46" s="33" t="s">
        <v>189</v>
      </c>
    </row>
    <row r="47" spans="2:2" ht="21" x14ac:dyDescent="0.4">
      <c r="B47" s="33" t="s">
        <v>315</v>
      </c>
    </row>
    <row r="48" spans="2:2" ht="21" x14ac:dyDescent="0.4">
      <c r="B48" s="33" t="s">
        <v>316</v>
      </c>
    </row>
    <row r="49" spans="2:2" ht="21" x14ac:dyDescent="0.4">
      <c r="B49" s="33" t="s">
        <v>317</v>
      </c>
    </row>
    <row r="50" spans="2:2" ht="21" x14ac:dyDescent="0.4">
      <c r="B50" s="33" t="s">
        <v>192</v>
      </c>
    </row>
    <row r="51" spans="2:2" ht="21" x14ac:dyDescent="0.4">
      <c r="B51" s="33" t="s">
        <v>190</v>
      </c>
    </row>
    <row r="52" spans="2:2" ht="21" x14ac:dyDescent="0.4">
      <c r="B52" s="33" t="s">
        <v>191</v>
      </c>
    </row>
    <row r="53" spans="2:2" ht="21" x14ac:dyDescent="0.4">
      <c r="B53" s="33" t="s">
        <v>192</v>
      </c>
    </row>
    <row r="54" spans="2:2" ht="21" x14ac:dyDescent="0.4">
      <c r="B54" s="33" t="s">
        <v>193</v>
      </c>
    </row>
    <row r="55" spans="2:2" ht="21" x14ac:dyDescent="0.4">
      <c r="B55" s="33" t="s">
        <v>219</v>
      </c>
    </row>
    <row r="56" spans="2:2" ht="21" x14ac:dyDescent="0.4">
      <c r="B56" s="33" t="s">
        <v>343</v>
      </c>
    </row>
    <row r="57" spans="2:2" ht="21" x14ac:dyDescent="0.4">
      <c r="B57" s="33" t="s">
        <v>344</v>
      </c>
    </row>
    <row r="58" spans="2:2" ht="21" x14ac:dyDescent="0.4">
      <c r="B58" s="33" t="s">
        <v>346</v>
      </c>
    </row>
    <row r="59" spans="2:2" ht="21" x14ac:dyDescent="0.4">
      <c r="B59" s="33" t="s">
        <v>345</v>
      </c>
    </row>
    <row r="60" spans="2:2" ht="21" x14ac:dyDescent="0.4">
      <c r="B60" s="33" t="s">
        <v>347</v>
      </c>
    </row>
  </sheetData>
  <mergeCells count="4">
    <mergeCell ref="B18:L18"/>
    <mergeCell ref="B17:L17"/>
    <mergeCell ref="B8:L8"/>
    <mergeCell ref="B9:L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7:O40"/>
  <sheetViews>
    <sheetView workbookViewId="0">
      <selection activeCell="P3" sqref="P3:V3"/>
    </sheetView>
  </sheetViews>
  <sheetFormatPr defaultRowHeight="15" x14ac:dyDescent="0.25"/>
  <cols>
    <col min="10" max="10" width="10.140625" bestFit="1" customWidth="1"/>
    <col min="12" max="12" width="10.28515625" bestFit="1" customWidth="1"/>
  </cols>
  <sheetData>
    <row r="7" spans="2:15" ht="15" customHeight="1" x14ac:dyDescent="0.25"/>
    <row r="8" spans="2:15" ht="15" customHeight="1" x14ac:dyDescent="0.25">
      <c r="B8" s="61" t="s">
        <v>196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3"/>
      <c r="N8" s="15"/>
      <c r="O8" s="3"/>
    </row>
    <row r="9" spans="2:15" ht="18" x14ac:dyDescent="0.25">
      <c r="B9" s="59" t="s">
        <v>197</v>
      </c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2:15" ht="18" x14ac:dyDescent="0.25">
      <c r="B10" s="59" t="s">
        <v>198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2:15" ht="18" x14ac:dyDescent="0.25">
      <c r="B11" s="59" t="s">
        <v>199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2:15" ht="18" x14ac:dyDescent="0.25">
      <c r="B12" s="59" t="s">
        <v>200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2:15" ht="18" x14ac:dyDescent="0.25">
      <c r="B13" s="59" t="s">
        <v>201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2:15" ht="18" x14ac:dyDescent="0.25">
      <c r="B14" s="59" t="s">
        <v>202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2:15" ht="18" x14ac:dyDescent="0.25">
      <c r="B15" s="59" t="s">
        <v>203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N15" s="4"/>
    </row>
    <row r="16" spans="2:15" ht="18" x14ac:dyDescent="0.25">
      <c r="B16" s="59" t="s">
        <v>204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2:12" ht="18" x14ac:dyDescent="0.25">
      <c r="B17" s="59" t="s">
        <v>205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9" spans="2:12" s="7" customFormat="1" ht="18" x14ac:dyDescent="0.25">
      <c r="B19" s="7" t="s">
        <v>206</v>
      </c>
      <c r="J19" s="10">
        <v>31291</v>
      </c>
      <c r="K19" s="11" t="s">
        <v>70</v>
      </c>
      <c r="L19" s="10">
        <v>32843</v>
      </c>
    </row>
    <row r="20" spans="2:12" s="7" customFormat="1" ht="18" x14ac:dyDescent="0.25">
      <c r="B20" s="7" t="s">
        <v>207</v>
      </c>
    </row>
    <row r="21" spans="2:12" s="7" customFormat="1" ht="18" x14ac:dyDescent="0.25"/>
    <row r="22" spans="2:12" s="7" customFormat="1" ht="18" x14ac:dyDescent="0.25"/>
    <row r="23" spans="2:12" s="7" customFormat="1" ht="18" x14ac:dyDescent="0.25"/>
    <row r="24" spans="2:12" s="7" customFormat="1" ht="18" x14ac:dyDescent="0.25"/>
    <row r="25" spans="2:12" s="7" customFormat="1" ht="18" x14ac:dyDescent="0.25"/>
    <row r="26" spans="2:12" s="7" customFormat="1" ht="18" x14ac:dyDescent="0.25"/>
    <row r="27" spans="2:12" s="7" customFormat="1" ht="18" x14ac:dyDescent="0.25"/>
    <row r="28" spans="2:12" s="7" customFormat="1" ht="18" x14ac:dyDescent="0.25"/>
    <row r="29" spans="2:12" s="7" customFormat="1" ht="18" x14ac:dyDescent="0.25"/>
    <row r="30" spans="2:12" x14ac:dyDescent="0.25">
      <c r="B30" s="12"/>
    </row>
    <row r="32" spans="2:12" ht="18" x14ac:dyDescent="0.25">
      <c r="B32" s="7"/>
    </row>
    <row r="33" spans="2:2" ht="18" x14ac:dyDescent="0.25">
      <c r="B33" s="7"/>
    </row>
    <row r="34" spans="2:2" ht="18" x14ac:dyDescent="0.25">
      <c r="B34" s="7"/>
    </row>
    <row r="35" spans="2:2" ht="18" x14ac:dyDescent="0.25">
      <c r="B35" s="7"/>
    </row>
    <row r="36" spans="2:2" ht="18" x14ac:dyDescent="0.25">
      <c r="B36" s="7"/>
    </row>
    <row r="37" spans="2:2" ht="18" x14ac:dyDescent="0.25">
      <c r="B37" s="7"/>
    </row>
    <row r="38" spans="2:2" ht="18" x14ac:dyDescent="0.25">
      <c r="B38" s="7"/>
    </row>
    <row r="39" spans="2:2" ht="18" x14ac:dyDescent="0.25">
      <c r="B39" s="7"/>
    </row>
    <row r="40" spans="2:2" ht="18" x14ac:dyDescent="0.25">
      <c r="B40" s="7"/>
    </row>
  </sheetData>
  <mergeCells count="10">
    <mergeCell ref="B14:L14"/>
    <mergeCell ref="B15:L15"/>
    <mergeCell ref="B16:L16"/>
    <mergeCell ref="B17:L17"/>
    <mergeCell ref="B8:L8"/>
    <mergeCell ref="B9:L9"/>
    <mergeCell ref="B10:L10"/>
    <mergeCell ref="B11:L11"/>
    <mergeCell ref="B12:L12"/>
    <mergeCell ref="B13:L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O87"/>
  <sheetViews>
    <sheetView topLeftCell="A11" workbookViewId="0">
      <selection activeCell="P3" sqref="P3:V3"/>
    </sheetView>
  </sheetViews>
  <sheetFormatPr defaultRowHeight="15" x14ac:dyDescent="0.25"/>
  <cols>
    <col min="10" max="10" width="10.140625" bestFit="1" customWidth="1"/>
    <col min="12" max="12" width="9.7109375" bestFit="1" customWidth="1"/>
  </cols>
  <sheetData>
    <row r="7" spans="2:15" ht="15" customHeight="1" x14ac:dyDescent="0.25"/>
    <row r="8" spans="2:15" ht="15" customHeight="1" x14ac:dyDescent="0.3">
      <c r="B8" s="61" t="s">
        <v>232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3"/>
      <c r="N8" s="16"/>
      <c r="O8" s="3"/>
    </row>
    <row r="9" spans="2:15" ht="18" x14ac:dyDescent="0.25">
      <c r="B9" s="59" t="s">
        <v>233</v>
      </c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2:15" ht="18.75" x14ac:dyDescent="0.3">
      <c r="B10" s="59" t="s">
        <v>234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2:15" ht="18" x14ac:dyDescent="0.25">
      <c r="B11" s="59" t="s">
        <v>235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2:15" ht="18" x14ac:dyDescent="0.25">
      <c r="B12" s="59" t="s">
        <v>252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2:15" ht="18" x14ac:dyDescent="0.25">
      <c r="B13" s="59" t="s">
        <v>236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2:15" ht="18" x14ac:dyDescent="0.25">
      <c r="B14" s="59" t="s">
        <v>253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2:15" ht="18" x14ac:dyDescent="0.25">
      <c r="B15" s="59" t="s">
        <v>254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N15" s="4"/>
    </row>
    <row r="16" spans="2:15" ht="18" x14ac:dyDescent="0.25">
      <c r="B16" s="14" t="s">
        <v>255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2:12" ht="18" x14ac:dyDescent="0.25">
      <c r="B17" s="59" t="s">
        <v>237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9" spans="2:12" s="7" customFormat="1" ht="18" x14ac:dyDescent="0.25">
      <c r="J19" s="10"/>
      <c r="K19" s="11"/>
      <c r="L19" s="10"/>
    </row>
    <row r="20" spans="2:12" s="7" customFormat="1" ht="18" x14ac:dyDescent="0.25">
      <c r="B20" s="7" t="s">
        <v>223</v>
      </c>
    </row>
    <row r="21" spans="2:12" s="7" customFormat="1" ht="18" x14ac:dyDescent="0.25"/>
    <row r="22" spans="2:12" s="7" customFormat="1" ht="18" x14ac:dyDescent="0.25">
      <c r="B22" s="7" t="s">
        <v>308</v>
      </c>
    </row>
    <row r="23" spans="2:12" s="7" customFormat="1" ht="18" x14ac:dyDescent="0.25">
      <c r="B23" s="7" t="s">
        <v>309</v>
      </c>
    </row>
    <row r="24" spans="2:12" s="7" customFormat="1" ht="18" x14ac:dyDescent="0.25">
      <c r="B24" s="7" t="s">
        <v>311</v>
      </c>
    </row>
    <row r="25" spans="2:12" s="7" customFormat="1" ht="18" x14ac:dyDescent="0.25">
      <c r="B25" s="7" t="s">
        <v>310</v>
      </c>
    </row>
    <row r="26" spans="2:12" s="7" customFormat="1" ht="18" x14ac:dyDescent="0.25">
      <c r="B26" s="7" t="s">
        <v>312</v>
      </c>
    </row>
    <row r="27" spans="2:12" s="7" customFormat="1" ht="18" x14ac:dyDescent="0.25">
      <c r="B27" s="7" t="s">
        <v>313</v>
      </c>
    </row>
    <row r="28" spans="2:12" s="7" customFormat="1" ht="18" x14ac:dyDescent="0.25">
      <c r="B28" s="7" t="s">
        <v>314</v>
      </c>
    </row>
    <row r="29" spans="2:12" s="7" customFormat="1" ht="18" x14ac:dyDescent="0.25">
      <c r="B29" s="7" t="s">
        <v>100</v>
      </c>
    </row>
    <row r="30" spans="2:12" ht="18" x14ac:dyDescent="0.25">
      <c r="B30" s="7" t="s">
        <v>245</v>
      </c>
    </row>
    <row r="31" spans="2:12" ht="18" x14ac:dyDescent="0.25">
      <c r="B31" s="7" t="s">
        <v>101</v>
      </c>
    </row>
    <row r="32" spans="2:12" ht="18" x14ac:dyDescent="0.25">
      <c r="B32" s="7" t="s">
        <v>208</v>
      </c>
    </row>
    <row r="33" spans="2:2" ht="18" x14ac:dyDescent="0.25">
      <c r="B33" s="7" t="s">
        <v>102</v>
      </c>
    </row>
    <row r="34" spans="2:2" ht="18" x14ac:dyDescent="0.25">
      <c r="B34" s="7" t="s">
        <v>103</v>
      </c>
    </row>
    <row r="35" spans="2:2" ht="18" x14ac:dyDescent="0.25">
      <c r="B35" s="7" t="s">
        <v>244</v>
      </c>
    </row>
    <row r="36" spans="2:2" ht="18" x14ac:dyDescent="0.25">
      <c r="B36" s="7" t="s">
        <v>86</v>
      </c>
    </row>
    <row r="37" spans="2:2" ht="18" x14ac:dyDescent="0.25">
      <c r="B37" s="7" t="s">
        <v>209</v>
      </c>
    </row>
    <row r="38" spans="2:2" ht="18" x14ac:dyDescent="0.25">
      <c r="B38" s="7" t="s">
        <v>92</v>
      </c>
    </row>
    <row r="39" spans="2:2" ht="18" x14ac:dyDescent="0.25">
      <c r="B39" s="7" t="s">
        <v>87</v>
      </c>
    </row>
    <row r="40" spans="2:2" ht="18" x14ac:dyDescent="0.25">
      <c r="B40" s="7" t="s">
        <v>226</v>
      </c>
    </row>
    <row r="41" spans="2:2" ht="18" x14ac:dyDescent="0.25">
      <c r="B41" s="7" t="s">
        <v>227</v>
      </c>
    </row>
    <row r="42" spans="2:2" ht="18" x14ac:dyDescent="0.25">
      <c r="B42" s="7" t="s">
        <v>90</v>
      </c>
    </row>
    <row r="43" spans="2:2" ht="18" x14ac:dyDescent="0.25">
      <c r="B43" s="7" t="s">
        <v>91</v>
      </c>
    </row>
    <row r="44" spans="2:2" ht="18" x14ac:dyDescent="0.25">
      <c r="B44" s="7" t="s">
        <v>93</v>
      </c>
    </row>
    <row r="45" spans="2:2" ht="18" x14ac:dyDescent="0.25">
      <c r="B45" s="7" t="s">
        <v>94</v>
      </c>
    </row>
    <row r="46" spans="2:2" ht="18" x14ac:dyDescent="0.25">
      <c r="B46" s="7" t="s">
        <v>95</v>
      </c>
    </row>
    <row r="47" spans="2:2" ht="18" x14ac:dyDescent="0.25">
      <c r="B47" s="7" t="s">
        <v>96</v>
      </c>
    </row>
    <row r="48" spans="2:2" ht="18" x14ac:dyDescent="0.25">
      <c r="B48" s="7" t="s">
        <v>225</v>
      </c>
    </row>
    <row r="49" spans="2:2" ht="18" x14ac:dyDescent="0.25">
      <c r="B49" s="7" t="s">
        <v>98</v>
      </c>
    </row>
    <row r="50" spans="2:2" ht="18" x14ac:dyDescent="0.25">
      <c r="B50" s="7" t="s">
        <v>99</v>
      </c>
    </row>
    <row r="51" spans="2:2" ht="18" x14ac:dyDescent="0.25">
      <c r="B51" s="7" t="s">
        <v>115</v>
      </c>
    </row>
    <row r="52" spans="2:2" ht="18" x14ac:dyDescent="0.25">
      <c r="B52" s="7" t="s">
        <v>210</v>
      </c>
    </row>
    <row r="53" spans="2:2" ht="18" x14ac:dyDescent="0.25">
      <c r="B53" s="7" t="s">
        <v>211</v>
      </c>
    </row>
    <row r="54" spans="2:2" ht="18" x14ac:dyDescent="0.25">
      <c r="B54" s="7" t="s">
        <v>116</v>
      </c>
    </row>
    <row r="55" spans="2:2" ht="18" x14ac:dyDescent="0.25">
      <c r="B55" s="7" t="s">
        <v>117</v>
      </c>
    </row>
    <row r="56" spans="2:2" ht="18" x14ac:dyDescent="0.25">
      <c r="B56" s="7" t="s">
        <v>118</v>
      </c>
    </row>
    <row r="57" spans="2:2" ht="18" x14ac:dyDescent="0.25">
      <c r="B57" s="7" t="s">
        <v>119</v>
      </c>
    </row>
    <row r="58" spans="2:2" ht="18" x14ac:dyDescent="0.25">
      <c r="B58" s="7" t="s">
        <v>120</v>
      </c>
    </row>
    <row r="59" spans="2:2" ht="18" x14ac:dyDescent="0.25">
      <c r="B59" s="7" t="s">
        <v>121</v>
      </c>
    </row>
    <row r="60" spans="2:2" ht="18" x14ac:dyDescent="0.25">
      <c r="B60" s="7" t="s">
        <v>238</v>
      </c>
    </row>
    <row r="61" spans="2:2" ht="18" x14ac:dyDescent="0.25">
      <c r="B61" s="7" t="s">
        <v>240</v>
      </c>
    </row>
    <row r="62" spans="2:2" ht="18" x14ac:dyDescent="0.25">
      <c r="B62" s="7" t="s">
        <v>239</v>
      </c>
    </row>
    <row r="63" spans="2:2" ht="18" x14ac:dyDescent="0.25">
      <c r="B63" s="7" t="s">
        <v>241</v>
      </c>
    </row>
    <row r="64" spans="2:2" ht="18" x14ac:dyDescent="0.25">
      <c r="B64" s="7" t="s">
        <v>242</v>
      </c>
    </row>
    <row r="65" spans="2:2" ht="18" x14ac:dyDescent="0.25">
      <c r="B65" s="7" t="s">
        <v>243</v>
      </c>
    </row>
    <row r="66" spans="2:2" ht="18" x14ac:dyDescent="0.25">
      <c r="B66" s="7" t="s">
        <v>122</v>
      </c>
    </row>
    <row r="67" spans="2:2" ht="18" x14ac:dyDescent="0.25">
      <c r="B67" s="7" t="s">
        <v>123</v>
      </c>
    </row>
    <row r="68" spans="2:2" ht="18" x14ac:dyDescent="0.25">
      <c r="B68" s="7" t="s">
        <v>124</v>
      </c>
    </row>
    <row r="69" spans="2:2" ht="18" x14ac:dyDescent="0.25">
      <c r="B69" s="7" t="s">
        <v>128</v>
      </c>
    </row>
    <row r="70" spans="2:2" ht="18" x14ac:dyDescent="0.25">
      <c r="B70" s="7" t="s">
        <v>129</v>
      </c>
    </row>
    <row r="71" spans="2:2" ht="18" x14ac:dyDescent="0.25">
      <c r="B71" s="7" t="s">
        <v>130</v>
      </c>
    </row>
    <row r="72" spans="2:2" ht="18" x14ac:dyDescent="0.25">
      <c r="B72" s="7" t="s">
        <v>131</v>
      </c>
    </row>
    <row r="73" spans="2:2" ht="18" x14ac:dyDescent="0.25">
      <c r="B73" s="7" t="s">
        <v>132</v>
      </c>
    </row>
    <row r="74" spans="2:2" ht="18" x14ac:dyDescent="0.25">
      <c r="B74" s="7" t="s">
        <v>133</v>
      </c>
    </row>
    <row r="75" spans="2:2" ht="18" x14ac:dyDescent="0.25">
      <c r="B75" s="7" t="s">
        <v>134</v>
      </c>
    </row>
    <row r="76" spans="2:2" ht="18" x14ac:dyDescent="0.25">
      <c r="B76" s="7" t="s">
        <v>135</v>
      </c>
    </row>
    <row r="77" spans="2:2" ht="18" x14ac:dyDescent="0.25">
      <c r="B77" s="7" t="s">
        <v>137</v>
      </c>
    </row>
    <row r="78" spans="2:2" ht="18" x14ac:dyDescent="0.25">
      <c r="B78" s="7" t="s">
        <v>136</v>
      </c>
    </row>
    <row r="79" spans="2:2" ht="18" x14ac:dyDescent="0.25">
      <c r="B79" s="7" t="s">
        <v>139</v>
      </c>
    </row>
    <row r="80" spans="2:2" ht="18" x14ac:dyDescent="0.25">
      <c r="B80" s="7" t="s">
        <v>138</v>
      </c>
    </row>
    <row r="81" spans="2:2" ht="18" x14ac:dyDescent="0.25">
      <c r="B81" s="7" t="s">
        <v>147</v>
      </c>
    </row>
    <row r="82" spans="2:2" ht="18" x14ac:dyDescent="0.25">
      <c r="B82" s="7" t="s">
        <v>148</v>
      </c>
    </row>
    <row r="83" spans="2:2" ht="18" x14ac:dyDescent="0.25">
      <c r="B83" s="7" t="s">
        <v>150</v>
      </c>
    </row>
    <row r="84" spans="2:2" ht="18" x14ac:dyDescent="0.25">
      <c r="B84" s="7" t="s">
        <v>151</v>
      </c>
    </row>
    <row r="85" spans="2:2" ht="18" x14ac:dyDescent="0.25">
      <c r="B85" s="7" t="s">
        <v>152</v>
      </c>
    </row>
    <row r="86" spans="2:2" ht="18" x14ac:dyDescent="0.25">
      <c r="B86" s="7" t="s">
        <v>149</v>
      </c>
    </row>
    <row r="87" spans="2:2" ht="18" x14ac:dyDescent="0.25">
      <c r="B87" s="7" t="s">
        <v>164</v>
      </c>
    </row>
  </sheetData>
  <mergeCells count="9">
    <mergeCell ref="B14:L14"/>
    <mergeCell ref="B15:L15"/>
    <mergeCell ref="B17:L17"/>
    <mergeCell ref="B8:L8"/>
    <mergeCell ref="B9:L9"/>
    <mergeCell ref="B10:L10"/>
    <mergeCell ref="B11:L11"/>
    <mergeCell ref="B12:L12"/>
    <mergeCell ref="B13:L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7:O78"/>
  <sheetViews>
    <sheetView workbookViewId="0">
      <selection activeCell="P3" sqref="P3:V3"/>
    </sheetView>
  </sheetViews>
  <sheetFormatPr defaultRowHeight="15" x14ac:dyDescent="0.25"/>
  <cols>
    <col min="10" max="10" width="10.140625" bestFit="1" customWidth="1"/>
    <col min="12" max="12" width="9.7109375" bestFit="1" customWidth="1"/>
  </cols>
  <sheetData>
    <row r="7" spans="2:15" ht="15" customHeight="1" x14ac:dyDescent="0.25"/>
    <row r="8" spans="2:15" ht="15" customHeight="1" x14ac:dyDescent="0.25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3"/>
      <c r="N8" s="13"/>
      <c r="O8" s="3"/>
    </row>
    <row r="9" spans="2:15" ht="18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2:15" ht="18" x14ac:dyDescent="0.25"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2:15" ht="18" x14ac:dyDescent="0.25"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2:15" ht="18" x14ac:dyDescent="0.2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2:15" ht="18" x14ac:dyDescent="0.2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2:15" ht="18" x14ac:dyDescent="0.25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2:15" ht="18" x14ac:dyDescent="0.25"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N15" s="4"/>
    </row>
    <row r="16" spans="2:15" ht="18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2:12" ht="18" x14ac:dyDescent="0.25"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9" spans="2:12" s="7" customFormat="1" ht="18" x14ac:dyDescent="0.25">
      <c r="J19" s="10"/>
      <c r="K19" s="11"/>
      <c r="L19" s="10"/>
    </row>
    <row r="20" spans="2:12" s="7" customFormat="1" ht="18" x14ac:dyDescent="0.25"/>
    <row r="21" spans="2:12" s="7" customFormat="1" ht="18" x14ac:dyDescent="0.25"/>
    <row r="22" spans="2:12" s="7" customFormat="1" ht="18" x14ac:dyDescent="0.25"/>
    <row r="23" spans="2:12" s="7" customFormat="1" ht="18" x14ac:dyDescent="0.25"/>
    <row r="24" spans="2:12" s="7" customFormat="1" ht="18" x14ac:dyDescent="0.25"/>
    <row r="25" spans="2:12" s="7" customFormat="1" ht="18" x14ac:dyDescent="0.25"/>
    <row r="26" spans="2:12" s="7" customFormat="1" ht="18" x14ac:dyDescent="0.25"/>
    <row r="27" spans="2:12" s="7" customFormat="1" ht="18" x14ac:dyDescent="0.25"/>
    <row r="28" spans="2:12" s="7" customFormat="1" ht="18" x14ac:dyDescent="0.25"/>
    <row r="29" spans="2:12" s="7" customFormat="1" ht="18" x14ac:dyDescent="0.25"/>
    <row r="30" spans="2:12" ht="18" x14ac:dyDescent="0.25">
      <c r="B30" s="7"/>
    </row>
    <row r="31" spans="2:12" ht="18" x14ac:dyDescent="0.25">
      <c r="B31" s="7"/>
    </row>
    <row r="32" spans="2:12" ht="18" x14ac:dyDescent="0.25">
      <c r="B32" s="7"/>
    </row>
    <row r="33" spans="2:2" ht="18" x14ac:dyDescent="0.25">
      <c r="B33" s="7"/>
    </row>
    <row r="34" spans="2:2" ht="18" x14ac:dyDescent="0.25">
      <c r="B34" s="7"/>
    </row>
    <row r="35" spans="2:2" ht="18" x14ac:dyDescent="0.25">
      <c r="B35" s="7"/>
    </row>
    <row r="36" spans="2:2" ht="18" x14ac:dyDescent="0.25">
      <c r="B36" s="7"/>
    </row>
    <row r="37" spans="2:2" ht="18" x14ac:dyDescent="0.25">
      <c r="B37" s="7"/>
    </row>
    <row r="38" spans="2:2" ht="18" x14ac:dyDescent="0.25">
      <c r="B38" s="7"/>
    </row>
    <row r="39" spans="2:2" ht="18" x14ac:dyDescent="0.25">
      <c r="B39" s="7"/>
    </row>
    <row r="40" spans="2:2" ht="18" x14ac:dyDescent="0.25">
      <c r="B40" s="7"/>
    </row>
    <row r="41" spans="2:2" ht="18" x14ac:dyDescent="0.25">
      <c r="B41" s="7"/>
    </row>
    <row r="42" spans="2:2" ht="18" x14ac:dyDescent="0.25">
      <c r="B42" s="7"/>
    </row>
    <row r="43" spans="2:2" ht="18" x14ac:dyDescent="0.25">
      <c r="B43" s="7"/>
    </row>
    <row r="44" spans="2:2" ht="18" x14ac:dyDescent="0.25">
      <c r="B44" s="7"/>
    </row>
    <row r="45" spans="2:2" ht="18" x14ac:dyDescent="0.25">
      <c r="B45" s="7"/>
    </row>
    <row r="46" spans="2:2" ht="18" x14ac:dyDescent="0.25">
      <c r="B46" s="7"/>
    </row>
    <row r="47" spans="2:2" ht="18" x14ac:dyDescent="0.25">
      <c r="B47" s="7"/>
    </row>
    <row r="48" spans="2:2" ht="18" x14ac:dyDescent="0.25">
      <c r="B48" s="7"/>
    </row>
    <row r="49" spans="2:2" ht="18" x14ac:dyDescent="0.25">
      <c r="B49" s="7"/>
    </row>
    <row r="50" spans="2:2" ht="18" x14ac:dyDescent="0.25">
      <c r="B50" s="7"/>
    </row>
    <row r="51" spans="2:2" ht="18" x14ac:dyDescent="0.25">
      <c r="B51" s="7"/>
    </row>
    <row r="52" spans="2:2" ht="18" x14ac:dyDescent="0.25">
      <c r="B52" s="7"/>
    </row>
    <row r="53" spans="2:2" ht="18" x14ac:dyDescent="0.25">
      <c r="B53" s="7"/>
    </row>
    <row r="54" spans="2:2" ht="18" x14ac:dyDescent="0.25">
      <c r="B54" s="7"/>
    </row>
    <row r="55" spans="2:2" ht="18" x14ac:dyDescent="0.25">
      <c r="B55" s="7"/>
    </row>
    <row r="56" spans="2:2" ht="18" x14ac:dyDescent="0.25">
      <c r="B56" s="7"/>
    </row>
    <row r="57" spans="2:2" ht="18" x14ac:dyDescent="0.25">
      <c r="B57" s="7"/>
    </row>
    <row r="58" spans="2:2" ht="18" x14ac:dyDescent="0.25">
      <c r="B58" s="7"/>
    </row>
    <row r="59" spans="2:2" ht="18" x14ac:dyDescent="0.25">
      <c r="B59" s="7"/>
    </row>
    <row r="60" spans="2:2" ht="18" x14ac:dyDescent="0.25">
      <c r="B60" s="7"/>
    </row>
    <row r="61" spans="2:2" ht="18" x14ac:dyDescent="0.25">
      <c r="B61" s="7"/>
    </row>
    <row r="62" spans="2:2" ht="18" x14ac:dyDescent="0.25">
      <c r="B62" s="7"/>
    </row>
    <row r="63" spans="2:2" ht="18" x14ac:dyDescent="0.25">
      <c r="B63" s="7"/>
    </row>
    <row r="64" spans="2:2" ht="18" x14ac:dyDescent="0.25">
      <c r="B64" s="7"/>
    </row>
    <row r="65" spans="2:2" ht="18" x14ac:dyDescent="0.25">
      <c r="B65" s="7"/>
    </row>
    <row r="66" spans="2:2" ht="18" x14ac:dyDescent="0.25">
      <c r="B66" s="7"/>
    </row>
    <row r="67" spans="2:2" ht="18" x14ac:dyDescent="0.25">
      <c r="B67" s="7"/>
    </row>
    <row r="68" spans="2:2" ht="18" x14ac:dyDescent="0.25">
      <c r="B68" s="7"/>
    </row>
    <row r="69" spans="2:2" ht="18" x14ac:dyDescent="0.25">
      <c r="B69" s="7"/>
    </row>
    <row r="70" spans="2:2" ht="18" x14ac:dyDescent="0.25">
      <c r="B70" s="7"/>
    </row>
    <row r="71" spans="2:2" ht="18" x14ac:dyDescent="0.25">
      <c r="B71" s="7"/>
    </row>
    <row r="72" spans="2:2" ht="18" x14ac:dyDescent="0.25">
      <c r="B72" s="7"/>
    </row>
    <row r="73" spans="2:2" ht="18" x14ac:dyDescent="0.25">
      <c r="B73" s="7"/>
    </row>
    <row r="74" spans="2:2" ht="18" x14ac:dyDescent="0.25">
      <c r="B74" s="7"/>
    </row>
    <row r="75" spans="2:2" ht="18" x14ac:dyDescent="0.25">
      <c r="B75" s="7"/>
    </row>
    <row r="76" spans="2:2" ht="18" x14ac:dyDescent="0.25">
      <c r="B76" s="7"/>
    </row>
    <row r="77" spans="2:2" ht="18" x14ac:dyDescent="0.25">
      <c r="B77" s="7"/>
    </row>
    <row r="78" spans="2:2" ht="18" x14ac:dyDescent="0.25">
      <c r="B78" s="7"/>
    </row>
  </sheetData>
  <mergeCells count="9">
    <mergeCell ref="B14:L14"/>
    <mergeCell ref="B15:L15"/>
    <mergeCell ref="B17:L17"/>
    <mergeCell ref="B8:L8"/>
    <mergeCell ref="B9:L9"/>
    <mergeCell ref="B10:L10"/>
    <mergeCell ref="B11:L11"/>
    <mergeCell ref="B12:L12"/>
    <mergeCell ref="B13:L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P3" sqref="P3:V3"/>
    </sheetView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AC7B1-4CDD-47E5-8F42-D829152157FC}">
  <dimension ref="B8:M42"/>
  <sheetViews>
    <sheetView topLeftCell="A18" workbookViewId="0">
      <selection activeCell="P3" sqref="P3:V3"/>
    </sheetView>
  </sheetViews>
  <sheetFormatPr defaultRowHeight="15" x14ac:dyDescent="0.25"/>
  <cols>
    <col min="10" max="10" width="10.140625" bestFit="1" customWidth="1"/>
    <col min="12" max="12" width="10.140625" bestFit="1" customWidth="1"/>
  </cols>
  <sheetData>
    <row r="8" spans="2:13" ht="18" x14ac:dyDescent="0.25">
      <c r="B8" s="61" t="s">
        <v>301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3"/>
    </row>
    <row r="9" spans="2:13" ht="18" x14ac:dyDescent="0.25">
      <c r="B9" s="59" t="s">
        <v>302</v>
      </c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2:13" ht="18" x14ac:dyDescent="0.25">
      <c r="B10" s="61" t="s">
        <v>293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2:13" ht="18" x14ac:dyDescent="0.25">
      <c r="B11" s="59" t="s">
        <v>294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2:13" ht="18" x14ac:dyDescent="0.25">
      <c r="B12" s="14" t="s">
        <v>295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2:13" ht="18" x14ac:dyDescent="0.25">
      <c r="B13" s="14" t="s">
        <v>296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2:13" ht="18" x14ac:dyDescent="0.25">
      <c r="B14" s="14" t="s">
        <v>297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2:13" ht="18" x14ac:dyDescent="0.25">
      <c r="B15" s="14" t="s">
        <v>298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2:13" ht="18" x14ac:dyDescent="0.25">
      <c r="B16" s="14" t="s">
        <v>299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2:13" ht="18" x14ac:dyDescent="0.25">
      <c r="B17" s="14" t="s">
        <v>300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9" spans="2:13" ht="18" x14ac:dyDescent="0.25">
      <c r="B19" s="7" t="s">
        <v>348</v>
      </c>
      <c r="C19" s="7"/>
      <c r="D19" s="7"/>
      <c r="E19" s="7"/>
      <c r="F19" s="7"/>
      <c r="G19" s="7"/>
      <c r="H19" s="7"/>
      <c r="I19" s="7"/>
      <c r="J19" s="10"/>
      <c r="K19" s="11"/>
      <c r="L19" s="10"/>
      <c r="M19" s="7"/>
    </row>
    <row r="20" spans="2:13" ht="18" x14ac:dyDescent="0.25">
      <c r="B20" s="7" t="s">
        <v>303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2:13" ht="18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2:13" ht="18" x14ac:dyDescent="0.25">
      <c r="B22" s="7" t="s">
        <v>350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2:13" ht="18" x14ac:dyDescent="0.25">
      <c r="B23" s="7" t="s">
        <v>351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2:13" ht="18" x14ac:dyDescent="0.25">
      <c r="B24" s="7" t="s">
        <v>352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2:13" ht="18" x14ac:dyDescent="0.25">
      <c r="B25" s="7" t="s">
        <v>353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2:13" ht="18" x14ac:dyDescent="0.25">
      <c r="B26" s="7" t="s">
        <v>354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2:13" ht="18" x14ac:dyDescent="0.25">
      <c r="B27" s="7" t="s">
        <v>318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2:13" ht="18" x14ac:dyDescent="0.25">
      <c r="B28" s="7" t="s">
        <v>355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2:13" ht="18" x14ac:dyDescent="0.25">
      <c r="B29" s="7" t="s">
        <v>356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2:13" ht="18" x14ac:dyDescent="0.25">
      <c r="B30" s="7" t="s">
        <v>357</v>
      </c>
      <c r="C30" s="7"/>
      <c r="D30" s="7"/>
      <c r="E30" s="7"/>
      <c r="F30" s="7"/>
      <c r="G30" s="7"/>
      <c r="H30" s="7"/>
      <c r="I30" s="7"/>
      <c r="J30" s="10"/>
      <c r="K30" s="11"/>
      <c r="L30" s="10"/>
    </row>
    <row r="31" spans="2:13" ht="18" x14ac:dyDescent="0.25">
      <c r="B31" s="7" t="s">
        <v>358</v>
      </c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2:13" ht="18" x14ac:dyDescent="0.25">
      <c r="B32" s="7" t="s">
        <v>359</v>
      </c>
    </row>
    <row r="33" spans="2:12" ht="18" x14ac:dyDescent="0.25">
      <c r="B33" s="7"/>
    </row>
    <row r="34" spans="2:12" ht="18" x14ac:dyDescent="0.25">
      <c r="B34" s="7" t="s">
        <v>349</v>
      </c>
    </row>
    <row r="35" spans="2:12" ht="18" x14ac:dyDescent="0.25">
      <c r="B35" s="7" t="s">
        <v>69</v>
      </c>
    </row>
    <row r="36" spans="2:12" ht="18" x14ac:dyDescent="0.25">
      <c r="B36" s="7"/>
      <c r="C36" s="7"/>
      <c r="D36" s="7"/>
      <c r="E36" s="7"/>
      <c r="F36" s="7"/>
      <c r="G36" s="7"/>
      <c r="H36" s="7"/>
      <c r="I36" s="7"/>
      <c r="J36" s="10"/>
      <c r="K36" s="11"/>
      <c r="L36" s="10"/>
    </row>
    <row r="37" spans="2:12" ht="18" x14ac:dyDescent="0.25">
      <c r="B37" s="7" t="s">
        <v>304</v>
      </c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2:12" ht="18" x14ac:dyDescent="0.25">
      <c r="B38" s="7" t="s">
        <v>305</v>
      </c>
    </row>
    <row r="39" spans="2:12" ht="18" x14ac:dyDescent="0.25">
      <c r="B39" s="7" t="s">
        <v>306</v>
      </c>
    </row>
    <row r="40" spans="2:12" ht="18" x14ac:dyDescent="0.25">
      <c r="B40" s="7" t="s">
        <v>307</v>
      </c>
    </row>
    <row r="41" spans="2:12" ht="18" x14ac:dyDescent="0.25">
      <c r="B41" s="7"/>
    </row>
    <row r="42" spans="2:12" ht="18" x14ac:dyDescent="0.25">
      <c r="B42" s="7"/>
    </row>
  </sheetData>
  <mergeCells count="4">
    <mergeCell ref="B8:L8"/>
    <mergeCell ref="B9:L9"/>
    <mergeCell ref="B10:L10"/>
    <mergeCell ref="B11:L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V96"/>
  <sheetViews>
    <sheetView showGridLines="0" tabSelected="1" workbookViewId="0">
      <selection activeCell="P5" sqref="P5:V5"/>
    </sheetView>
  </sheetViews>
  <sheetFormatPr defaultColWidth="9.140625" defaultRowHeight="15" x14ac:dyDescent="0.25"/>
  <cols>
    <col min="3" max="22" width="5.7109375" customWidth="1"/>
    <col min="46" max="46" width="26.28515625" customWidth="1"/>
  </cols>
  <sheetData>
    <row r="1" spans="3:48" ht="27" x14ac:dyDescent="0.5">
      <c r="C1" s="43" t="s">
        <v>220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5"/>
      <c r="U1" s="45"/>
      <c r="V1" s="45"/>
    </row>
    <row r="2" spans="3:48" ht="24" x14ac:dyDescent="0.45"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5"/>
      <c r="Q2" s="45"/>
      <c r="R2" s="45"/>
      <c r="S2" s="45"/>
      <c r="T2" s="45"/>
      <c r="U2" s="45"/>
      <c r="V2" s="45"/>
      <c r="AT2">
        <f>IF(P3="Accomplishments",9,IF(P3="Facts",10,IF(P3="Benefits",11,IF(P3="Education",8,IF(P3&lt;&gt;"Professional Experience",7,IF(AV2="","",VLOOKUP(AV2,Logos!L4:N11,3,0)))))))</f>
        <v>13</v>
      </c>
      <c r="AU2" t="str">
        <f>IF(AT2=1,"one",IF(AT2=2,"two",IF(AT2=3,"three",IF(AT2=4,"four",IF(AT2=5,"five",IF(AT2=6,"six",IF(AT2=7,"Seven",IF(AT2=8,"eight",IF(AT2=9,"nine",IF(AT2=10,"ten",IF(AT2=11,"eleven",IF(AT2=12,"twelve",IF(AT2=13,"thirteen","")))))))))))))</f>
        <v>thirteen</v>
      </c>
      <c r="AV2" t="str">
        <f>IF(P3="Education",UTSA,IF(P3&lt;&gt;"Professional Experience","Brand",P5))</f>
        <v>MAPCO</v>
      </c>
    </row>
    <row r="3" spans="3:48" ht="24" x14ac:dyDescent="0.45">
      <c r="C3" s="44" t="s">
        <v>12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51" t="s">
        <v>14</v>
      </c>
      <c r="Q3" s="51"/>
      <c r="R3" s="51"/>
      <c r="S3" s="51"/>
      <c r="T3" s="51"/>
      <c r="U3" s="51"/>
      <c r="V3" s="51"/>
    </row>
    <row r="4" spans="3:48" ht="21" x14ac:dyDescent="0.35"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8"/>
      <c r="Q4" s="48"/>
      <c r="R4" s="48"/>
      <c r="S4" s="45"/>
      <c r="T4" s="45"/>
      <c r="U4" s="45"/>
      <c r="V4" s="45"/>
    </row>
    <row r="5" spans="3:48" ht="39.75" customHeight="1" x14ac:dyDescent="0.25">
      <c r="C5" s="49" t="str">
        <f>IF(OR(P3="",P3&lt;&gt;"Professional Experience"),"","Select a company")</f>
        <v>Select a company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52" t="s">
        <v>289</v>
      </c>
      <c r="Q5" s="52"/>
      <c r="R5" s="52"/>
      <c r="S5" s="52"/>
      <c r="T5" s="52"/>
      <c r="U5" s="52"/>
      <c r="V5" s="52"/>
      <c r="AT5" t="s">
        <v>221</v>
      </c>
    </row>
    <row r="6" spans="3:48" x14ac:dyDescent="0.25">
      <c r="AT6" t="s">
        <v>14</v>
      </c>
    </row>
    <row r="7" spans="3:48" x14ac:dyDescent="0.25">
      <c r="AT7" t="s">
        <v>13</v>
      </c>
    </row>
    <row r="8" spans="3:48" ht="27.95" customHeight="1" x14ac:dyDescent="0.5">
      <c r="C8" s="23" t="s">
        <v>323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53" t="str">
        <f>IF(P3="","",P3)</f>
        <v>Professional Experience</v>
      </c>
      <c r="O8" s="53"/>
      <c r="P8" s="53"/>
      <c r="Q8" s="53"/>
      <c r="R8" s="53"/>
      <c r="S8" s="53"/>
      <c r="T8" s="53"/>
      <c r="U8" s="53"/>
      <c r="V8" s="53"/>
      <c r="AT8" t="s">
        <v>223</v>
      </c>
    </row>
    <row r="9" spans="3:48" ht="24" customHeight="1" x14ac:dyDescent="0.45">
      <c r="C9" s="22" t="s">
        <v>291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3:48" ht="27.95" customHeight="1" x14ac:dyDescent="0.3">
      <c r="C10" s="5"/>
      <c r="D10" s="19" t="s">
        <v>292</v>
      </c>
      <c r="E10" s="18"/>
      <c r="F10" s="18"/>
      <c r="H10" s="54" t="s">
        <v>319</v>
      </c>
      <c r="I10" s="54"/>
      <c r="J10" s="54"/>
      <c r="K10" s="54"/>
      <c r="L10" s="54"/>
      <c r="M10" s="6"/>
      <c r="N10" s="54" t="s">
        <v>320</v>
      </c>
      <c r="O10" s="54"/>
      <c r="P10" s="54"/>
      <c r="Q10" s="54"/>
      <c r="S10" s="54" t="s">
        <v>321</v>
      </c>
      <c r="T10" s="54"/>
      <c r="U10" s="54"/>
      <c r="V10" s="54"/>
    </row>
    <row r="12" spans="3:48" ht="15" customHeight="1" x14ac:dyDescent="0.35">
      <c r="H12" s="50" t="str">
        <f ca="1">IF(INDIRECT($AU$2&amp;"!B8")="","",INDIRECT($AU$2&amp;"!B8"))</f>
        <v>Ranked as a 2022 Top Workplace USA, MAPCO works with a team of more than</v>
      </c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</row>
    <row r="13" spans="3:48" ht="15" customHeight="1" x14ac:dyDescent="0.35">
      <c r="H13" s="50" t="str">
        <f ca="1">IF(INDIRECT($AU$2&amp;"!B9")="","",INDIRECT($AU$2&amp;"!B9"))</f>
        <v>3,000 tem members at more than 300 convenience and fuel retailing stores.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</row>
    <row r="14" spans="3:48" ht="15" customHeight="1" x14ac:dyDescent="0.35">
      <c r="H14" s="50" t="str">
        <f ca="1">IF(INDIRECT($AU$2&amp;"!B10")="","",INDIRECT($AU$2&amp;"!B10"))</f>
        <v xml:space="preserve">Operating in Tennessee, Alabama, Georgia, Kentucky, Mississippi, and Arkansas, </v>
      </c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</row>
    <row r="15" spans="3:48" ht="15" customHeight="1" x14ac:dyDescent="0.35">
      <c r="H15" s="50" t="str">
        <f ca="1">IF(INDIRECT($AU$2&amp;"!B11")="","",INDIRECT($AU$2&amp;"!B11"))</f>
        <v>MAPCO stores offer a wide array of high-quality products and services. Guests</v>
      </c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</row>
    <row r="16" spans="3:48" ht="15" customHeight="1" x14ac:dyDescent="0.35">
      <c r="H16" s="50" t="str">
        <f ca="1">IF(INDIRECT($AU$2&amp;"!B12")="","",INDIRECT($AU$2&amp;"!B12"))</f>
        <v xml:space="preserve">can find a Better Break to refresh and recharge with freshly brewed coffee, 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</row>
    <row r="17" spans="3:22" ht="15" customHeight="1" x14ac:dyDescent="0.35">
      <c r="H17" s="50" t="str">
        <f ca="1">IF(INDIRECT($AU$2&amp;"!B13")="","",INDIRECT($AU$2&amp;"!B13"))</f>
        <v>packaged snacks and drinks, high-quality fuel and special deals through the</v>
      </c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</row>
    <row r="18" spans="3:22" ht="15" customHeight="1" x14ac:dyDescent="0.35">
      <c r="H18" s="50" t="str">
        <f ca="1">IF(INDIRECT($AU$2&amp;"!B14")="","",INDIRECT($AU$2&amp;"!B14"))</f>
        <v>industry-leading MY Reward$ loyalty program. MAPCO and its subsidiaries also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</row>
    <row r="19" spans="3:22" ht="15" customHeight="1" x14ac:dyDescent="0.35">
      <c r="H19" s="50" t="str">
        <f ca="1">IF(INDIRECT($AU$2&amp;"!B15")="","",INDIRECT($AU$2&amp;"!B15"))</f>
        <v>operate a fuel logistics business comprised of 46 tankers and a fuel wholesale and</v>
      </c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</row>
    <row r="20" spans="3:22" ht="15" customHeight="1" x14ac:dyDescent="0.35">
      <c r="H20" s="50" t="str">
        <f ca="1">IF(INDIRECT($AU$2&amp;"!B16")="","",INDIRECT($AU$2&amp;"!B16"))</f>
        <v xml:space="preserve">fleet group serving more than 125 accounts. MAPCO is a subsidiary of COPEC, 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</row>
    <row r="21" spans="3:22" ht="15" customHeight="1" x14ac:dyDescent="0.35">
      <c r="H21" s="50" t="str">
        <f ca="1">IF(INDIRECT($AU$2&amp;"!B17")="","",INDIRECT($AU$2&amp;"!B17"))</f>
        <v>a leading South America-based retail company.</v>
      </c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</row>
    <row r="22" spans="3:22" s="21" customFormat="1" ht="18" x14ac:dyDescent="0.35">
      <c r="H22" s="20" t="str">
        <f ca="1">IF(INDIRECT($AU$2&amp;"!B18")="","",INDIRECT($AU$2&amp;"!B18"))</f>
        <v/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3:22" s="21" customFormat="1" ht="18" x14ac:dyDescent="0.35">
      <c r="C23" s="20" t="str">
        <f ca="1">IF(INDIRECT($AU$2&amp;"!B19")="","",INDIRECT($AU$2&amp;"!B19"))</f>
        <v>May 2019 - Persent | MAPCO Inc, Nashville, TN</v>
      </c>
      <c r="M23" s="26"/>
      <c r="N23" s="27"/>
      <c r="O23" s="28"/>
      <c r="P23" s="20"/>
    </row>
    <row r="24" spans="3:22" s="21" customFormat="1" ht="18" x14ac:dyDescent="0.35">
      <c r="C24" s="20" t="str">
        <f ca="1">IF(INDIRECT($AU$2&amp;"!B20")="","",INDIRECT($AU$2&amp;"!B20"))</f>
        <v>Manager of Continuous Improvement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3:22" s="21" customFormat="1" ht="18" x14ac:dyDescent="0.3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3:22" s="21" customFormat="1" ht="18.75" customHeight="1" x14ac:dyDescent="0.35">
      <c r="C26" s="20" t="str">
        <f ca="1">IF(INDIRECT($AU$2&amp;"!B22")="","",INDIRECT($AU$2&amp;"!B22"))</f>
        <v>• Led Operations Support functions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3:22" s="21" customFormat="1" ht="18" x14ac:dyDescent="0.35">
      <c r="C27" s="20" t="str">
        <f ca="1">IF(INDIRECT($AU$2&amp;"!B23")="","",INDIRECT($AU$2&amp;"!B23"))</f>
        <v>• Pioneered Lead/Lag Measures reporting for Operations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spans="3:22" s="21" customFormat="1" ht="18" x14ac:dyDescent="0.35">
      <c r="C28" s="20" t="str">
        <f ca="1">IF(INDIRECT($AU$2&amp;"!B24")="","",INDIRECT($AU$2&amp;"!B24"))</f>
        <v>• Managed daily and weekly Operations reporting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3:22" s="21" customFormat="1" ht="18" x14ac:dyDescent="0.35">
      <c r="C29" s="20" t="str">
        <f ca="1">IF(INDIRECT($AU$2&amp;"!B25")="","",INDIRECT($AU$2&amp;"!B25"))</f>
        <v>• Provided Ad Hoc Reporting for VP of Operations, People &amp; Culture and Merchandising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3:22" s="21" customFormat="1" ht="18" x14ac:dyDescent="0.35">
      <c r="C30" s="20" t="str">
        <f ca="1">IF(INDIRECT($AU$2&amp;"!B26")="","",INDIRECT($AU$2&amp;"!B26"))</f>
        <v>• Provided specialized weekly reporting for People &amp; Culture and Merchandising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3:22" s="21" customFormat="1" ht="18" x14ac:dyDescent="0.35">
      <c r="C31" s="20" t="str">
        <f ca="1">IF(INDIRECT($AU$2&amp;"!B27")="","",INDIRECT($AU$2&amp;"!B27"))</f>
        <v>• Reconciliation of all Operational monthly Labor Spends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3:22" s="21" customFormat="1" ht="18" x14ac:dyDescent="0.35">
      <c r="C32" s="20" t="str">
        <f ca="1">IF(INDIRECT($AU$2&amp;"!B28")="","",INDIRECT($AU$2&amp;"!B28"))</f>
        <v>• Spearheaded Special Projects and Process Improvements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3:22" s="21" customFormat="1" ht="18" x14ac:dyDescent="0.35">
      <c r="C33" s="20" t="str">
        <f ca="1">IF(INDIRECT($AU$2&amp;"!B29")="","",INDIRECT($AU$2&amp;"!B29"))</f>
        <v>• Facilitated bi-weekly District Manager  continuous education training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3:22" s="21" customFormat="1" ht="18" x14ac:dyDescent="0.35">
      <c r="C34" s="20" t="str">
        <f ca="1">IF(INDIRECT($AU$2&amp;"!B30")="","",INDIRECT($AU$2&amp;"!B30"))</f>
        <v>• Conducted  bi-weekly DM Virtual Meetings with  support departments</v>
      </c>
      <c r="D34" s="20"/>
      <c r="E34" s="20"/>
      <c r="F34" s="20"/>
      <c r="G34" s="20"/>
      <c r="H34" s="20"/>
      <c r="I34" s="20"/>
      <c r="J34" s="20"/>
      <c r="K34" s="20"/>
      <c r="L34" s="20"/>
      <c r="M34" s="26"/>
      <c r="N34" s="27"/>
      <c r="O34" s="28"/>
      <c r="P34" s="20"/>
      <c r="Q34" s="20"/>
      <c r="R34" s="20"/>
      <c r="S34" s="20"/>
      <c r="T34" s="20"/>
      <c r="U34" s="20"/>
      <c r="V34" s="20"/>
    </row>
    <row r="35" spans="3:22" s="21" customFormat="1" ht="18" x14ac:dyDescent="0.35">
      <c r="C35" s="20" t="str">
        <f ca="1">IF(INDIRECT($AU$2&amp;"!B31")="","",INDIRECT($AU$2&amp;"!B31"))</f>
        <v>• Administered Smart Sheets, Zenput, Reflexis, CB4, Staples and FSI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3:22" s="21" customFormat="1" ht="18" x14ac:dyDescent="0.35">
      <c r="C36" s="20" t="str">
        <f ca="1">IF(INDIRECT($AU$2&amp;"!B32")="","",INDIRECT($AU$2&amp;"!B32"))</f>
        <v>• Updating and maintained of Operations Process within the Operations Manual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3:22" s="21" customFormat="1" ht="18" x14ac:dyDescent="0.35">
      <c r="C37" s="20" t="str">
        <f ca="1">IF(INDIRECT($AU$2&amp;"!B33")="","",INDIRECT($AU$2&amp;"!B33"))</f>
        <v/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3:22" s="21" customFormat="1" ht="18" x14ac:dyDescent="0.35">
      <c r="C38" s="20" t="str">
        <f ca="1">IF(INDIRECT($AU$2&amp;"!B34")="","",INDIRECT($AU$2&amp;"!B34"))</f>
        <v>Apr 2018 - Persent | MAPCO Inc, Nashville, TN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3:22" s="21" customFormat="1" ht="18" x14ac:dyDescent="0.35">
      <c r="C39" s="20" t="str">
        <f ca="1">IF(INDIRECT($AU$2&amp;"!B35")="","",INDIRECT($AU$2&amp;"!B35"))</f>
        <v>District Manager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3:22" s="21" customFormat="1" ht="18" x14ac:dyDescent="0.35">
      <c r="C40" s="20" t="str">
        <f ca="1">IF(INDIRECT($AU$2&amp;"!B36")="","",INDIRECT($AU$2&amp;"!B36"))</f>
        <v/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3:22" s="21" customFormat="1" ht="18" x14ac:dyDescent="0.35">
      <c r="C41" s="20" t="str">
        <f ca="1">IF(INDIRECT($AU$2&amp;"!B37")="","",INDIRECT($AU$2&amp;"!B37"))</f>
        <v>• Oversaw Eleven Convenience Store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3:22" s="21" customFormat="1" ht="18" x14ac:dyDescent="0.35">
      <c r="C42" s="20" t="str">
        <f ca="1">IF(INDIRECT($AU$2&amp;"!B38")="","",INDIRECT($AU$2&amp;"!B38"))</f>
        <v>• Responsible for 90 employees with 11 direct reports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T42" s="20"/>
      <c r="U42" s="20"/>
      <c r="V42" s="20"/>
    </row>
    <row r="43" spans="3:22" s="21" customFormat="1" ht="18" x14ac:dyDescent="0.35">
      <c r="C43" s="20" t="str">
        <f ca="1">IF(INDIRECT($AU$2&amp;"!B39")="","",INDIRECT($AU$2&amp;"!B39"))</f>
        <v>• Developed and Ran an Excel based schedule tool for Operations 340 MAPCO locations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3:22" s="21" customFormat="1" ht="18" x14ac:dyDescent="0.35">
      <c r="C44" s="20" t="str">
        <f ca="1">IF(INDIRECT($AU$2&amp;"!B40")="","",INDIRECT($AU$2&amp;"!B40"))</f>
        <v>• Developed the Initial Company Ride Sheet and supported 340 MAPCO locations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3:22" s="21" customFormat="1" ht="18" x14ac:dyDescent="0.35">
      <c r="C45" s="20" t="str">
        <f ca="1">IF(INDIRECT($AU$2&amp;"!B41")="","",INDIRECT($AU$2&amp;"!B41"))</f>
        <v/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3:22" s="21" customFormat="1" ht="18" x14ac:dyDescent="0.35">
      <c r="C46" s="20" t="str">
        <f ca="1">IF(INDIRECT($AU$2&amp;"!B42")="","",INDIRECT($AU$2&amp;"!B42"))</f>
        <v/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3:22" s="21" customFormat="1" ht="18" x14ac:dyDescent="0.35">
      <c r="C47" s="20" t="str">
        <f ca="1">IF(INDIRECT($AU$2&amp;"!B43")="","",INDIRECT($AU$2&amp;"!B43"))</f>
        <v/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3:22" s="21" customFormat="1" ht="18" x14ac:dyDescent="0.35">
      <c r="C48" s="20" t="str">
        <f ca="1">IF(INDIRECT($AU$2&amp;"!B44")="","",INDIRECT($AU$2&amp;"!B44"))</f>
        <v/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 spans="3:22" s="21" customFormat="1" ht="18" x14ac:dyDescent="0.35">
      <c r="C49" s="20" t="str">
        <f ca="1">IF(INDIRECT($AU$2&amp;"!B45")="","",INDIRECT($AU$2&amp;"!B45"))</f>
        <v/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 spans="3:22" s="21" customFormat="1" ht="18" customHeight="1" x14ac:dyDescent="0.35">
      <c r="C50" s="20" t="str">
        <f ca="1">IF(INDIRECT($AU$2&amp;"!B46")="","",INDIRECT($AU$2&amp;"!B46"))</f>
        <v/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3:22" s="21" customFormat="1" ht="18" customHeight="1" x14ac:dyDescent="0.35">
      <c r="C51" s="20" t="str">
        <f ca="1">IF(INDIRECT($AU$2&amp;"!B47")="","",INDIRECT($AU$2&amp;"!B47"))</f>
        <v/>
      </c>
    </row>
    <row r="52" spans="3:22" s="21" customFormat="1" ht="18" customHeight="1" x14ac:dyDescent="0.35">
      <c r="C52" s="20" t="str">
        <f ca="1">IF(INDIRECT($AU$2&amp;"!B48")="","",INDIRECT($AU$2&amp;"!B48"))</f>
        <v/>
      </c>
    </row>
    <row r="53" spans="3:22" s="21" customFormat="1" ht="18" customHeight="1" x14ac:dyDescent="0.35">
      <c r="C53" s="20" t="str">
        <f ca="1">IF(INDIRECT($AU$2&amp;"!B49")="","",INDIRECT($AU$2&amp;"!B49"))</f>
        <v/>
      </c>
      <c r="L53" s="37"/>
      <c r="M53" s="37"/>
    </row>
    <row r="54" spans="3:22" s="21" customFormat="1" ht="18" customHeight="1" x14ac:dyDescent="0.35">
      <c r="C54" s="20" t="str">
        <f ca="1">IF(INDIRECT($AU$2&amp;"!B50")="","",INDIRECT($AU$2&amp;"!B50"))</f>
        <v/>
      </c>
    </row>
    <row r="55" spans="3:22" ht="27" x14ac:dyDescent="0.5">
      <c r="C55" s="38" t="str">
        <f ca="1">IF(C58&lt;&gt;"","Anthony Carl Thomas","")</f>
        <v/>
      </c>
      <c r="D55" s="39"/>
      <c r="E55" s="39"/>
      <c r="F55" s="39"/>
      <c r="G55" s="39"/>
      <c r="H55" s="39"/>
      <c r="I55" s="39"/>
      <c r="J55" s="39"/>
      <c r="K55" s="38"/>
      <c r="L55" s="38"/>
      <c r="M55" s="38"/>
      <c r="N55" s="38" t="str">
        <f ca="1">IF(C58&lt;&gt;"",N8,"")</f>
        <v/>
      </c>
      <c r="O55" s="38"/>
      <c r="P55" s="39"/>
      <c r="Q55" s="39"/>
      <c r="R55" s="39"/>
      <c r="S55" s="39"/>
      <c r="T55" s="39"/>
      <c r="U55" s="40"/>
      <c r="V55" s="40"/>
    </row>
    <row r="56" spans="3:22" ht="24" x14ac:dyDescent="0.45">
      <c r="C56" s="42" t="str">
        <f ca="1">IF(C58="","",C9)</f>
        <v/>
      </c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</row>
    <row r="57" spans="3:22" s="21" customFormat="1" ht="18" x14ac:dyDescent="0.35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3:22" s="21" customFormat="1" ht="18" x14ac:dyDescent="0.35">
      <c r="C58" s="20" t="str">
        <f ca="1">IF(INDIRECT($AU$2&amp;"!B51")="","",INDIRECT($AU$2&amp;"!B51"))</f>
        <v/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3:22" s="21" customFormat="1" ht="18" x14ac:dyDescent="0.35">
      <c r="C59" s="20" t="str">
        <f ca="1">IF(INDIRECT($AU$2&amp;"!B52")="","",INDIRECT($AU$2&amp;"!B52"))</f>
        <v/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3:22" s="21" customFormat="1" ht="18" x14ac:dyDescent="0.35">
      <c r="C60" s="20" t="str">
        <f ca="1">IF(INDIRECT($AU$2&amp;"!B53")="","",INDIRECT($AU$2&amp;"!B53"))</f>
        <v/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3:22" s="21" customFormat="1" ht="18" x14ac:dyDescent="0.35">
      <c r="C61" s="20" t="str">
        <f ca="1">IF(INDIRECT($AU$2&amp;"!B54")="","",INDIRECT($AU$2&amp;"!B54"))</f>
        <v/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3:22" s="21" customFormat="1" ht="18" x14ac:dyDescent="0.35">
      <c r="C62" s="20" t="str">
        <f ca="1">IF(INDIRECT($AU$2&amp;"!B55")="","",INDIRECT($AU$2&amp;"!B55"))</f>
        <v/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3:22" s="21" customFormat="1" ht="18" x14ac:dyDescent="0.35">
      <c r="C63" s="20" t="str">
        <f ca="1">IF(INDIRECT($AU$2&amp;"!B56")="","",INDIRECT($AU$2&amp;"!B56"))</f>
        <v/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3:22" s="21" customFormat="1" ht="18" x14ac:dyDescent="0.35">
      <c r="C64" s="20" t="str">
        <f ca="1">IF(INDIRECT($AU$2&amp;"!B57")="","",INDIRECT($AU$2&amp;"!B57"))</f>
        <v/>
      </c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spans="3:22" s="21" customFormat="1" ht="18" x14ac:dyDescent="0.35">
      <c r="C65" s="20" t="str">
        <f ca="1">IF(INDIRECT($AU$2&amp;"!B58")="","",INDIRECT($AU$2&amp;"!B58"))</f>
        <v/>
      </c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6" spans="3:22" s="21" customFormat="1" ht="18" x14ac:dyDescent="0.35">
      <c r="C66" s="20" t="str">
        <f ca="1">IF(INDIRECT($AU$2&amp;"!B59")="","",INDIRECT($AU$2&amp;"!B59"))</f>
        <v/>
      </c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</row>
    <row r="67" spans="3:22" s="21" customFormat="1" ht="18" x14ac:dyDescent="0.35">
      <c r="C67" s="20" t="str">
        <f ca="1">IF(INDIRECT($AU$2&amp;"!B60")="","",INDIRECT($AU$2&amp;"!B60"))</f>
        <v/>
      </c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</row>
    <row r="68" spans="3:22" s="21" customFormat="1" ht="18" x14ac:dyDescent="0.35">
      <c r="C68" s="20" t="str">
        <f ca="1">IF(INDIRECT($AU$2&amp;"!B61")="","",INDIRECT($AU$2&amp;"!B61"))</f>
        <v/>
      </c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</row>
    <row r="69" spans="3:22" s="21" customFormat="1" ht="18" x14ac:dyDescent="0.35">
      <c r="C69" s="20" t="str">
        <f ca="1">IF(INDIRECT($AU$2&amp;"!B62")="","",INDIRECT($AU$2&amp;"!B62"))</f>
        <v/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</row>
    <row r="70" spans="3:22" s="21" customFormat="1" ht="18" x14ac:dyDescent="0.35">
      <c r="C70" s="20" t="str">
        <f ca="1">IF(INDIRECT($AU$2&amp;"!B63")="","",INDIRECT($AU$2&amp;"!B63"))</f>
        <v/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</row>
    <row r="71" spans="3:22" s="21" customFormat="1" ht="18" x14ac:dyDescent="0.35">
      <c r="C71" s="20" t="str">
        <f ca="1">IF(INDIRECT($AU$2&amp;"!B64")="","",INDIRECT($AU$2&amp;"!B64"))</f>
        <v/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</row>
    <row r="72" spans="3:22" s="21" customFormat="1" ht="18" x14ac:dyDescent="0.35">
      <c r="C72" s="20" t="str">
        <f ca="1">IF(INDIRECT($AU$2&amp;"!B65")="","",INDIRECT($AU$2&amp;"!B65"))</f>
        <v/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</row>
    <row r="73" spans="3:22" s="21" customFormat="1" ht="18" x14ac:dyDescent="0.35">
      <c r="C73" s="20" t="str">
        <f ca="1">IF(INDIRECT($AU$2&amp;"!B66")="","",INDIRECT($AU$2&amp;"!B66"))</f>
        <v/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</row>
    <row r="74" spans="3:22" s="21" customFormat="1" ht="18" x14ac:dyDescent="0.35">
      <c r="C74" s="20" t="str">
        <f ca="1">IF(INDIRECT($AU$2&amp;"!B67")="","",INDIRECT($AU$2&amp;"!B67"))</f>
        <v/>
      </c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</row>
    <row r="75" spans="3:22" s="21" customFormat="1" ht="18" x14ac:dyDescent="0.35">
      <c r="C75" s="20" t="str">
        <f ca="1">IF(INDIRECT($AU$2&amp;"!B68")="","",INDIRECT($AU$2&amp;"!B68"))</f>
        <v/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</row>
    <row r="76" spans="3:22" s="21" customFormat="1" ht="18" x14ac:dyDescent="0.35">
      <c r="C76" s="20" t="str">
        <f ca="1">IF(INDIRECT($AU$2&amp;"!B69")="","",INDIRECT($AU$2&amp;"!B69"))</f>
        <v/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</row>
    <row r="77" spans="3:22" s="21" customFormat="1" ht="18" x14ac:dyDescent="0.35">
      <c r="C77" s="20" t="str">
        <f ca="1">IF(INDIRECT($AU$2&amp;"!B70")="","",INDIRECT($AU$2&amp;"!B70"))</f>
        <v/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</row>
    <row r="78" spans="3:22" s="21" customFormat="1" ht="18" x14ac:dyDescent="0.35">
      <c r="C78" s="20" t="str">
        <f ca="1">IF(INDIRECT($AU$2&amp;"!B71")="","",INDIRECT($AU$2&amp;"!B71"))</f>
        <v/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</row>
    <row r="79" spans="3:22" s="21" customFormat="1" ht="18" x14ac:dyDescent="0.35">
      <c r="C79" s="20" t="str">
        <f ca="1">IF(INDIRECT($AU$2&amp;"!B72")="","",INDIRECT($AU$2&amp;"!B72"))</f>
        <v/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</row>
    <row r="80" spans="3:22" s="21" customFormat="1" ht="18" x14ac:dyDescent="0.35">
      <c r="C80" s="20" t="str">
        <f ca="1">IF(INDIRECT($AU$2&amp;"!B73")="","",INDIRECT($AU$2&amp;"!B73"))</f>
        <v/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</row>
    <row r="81" spans="3:22" s="21" customFormat="1" ht="18" x14ac:dyDescent="0.35">
      <c r="C81" s="20" t="str">
        <f ca="1">IF(INDIRECT($AU$2&amp;"!B74")="","",INDIRECT($AU$2&amp;"!B74"))</f>
        <v/>
      </c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</row>
    <row r="82" spans="3:22" s="21" customFormat="1" ht="18" x14ac:dyDescent="0.35">
      <c r="C82" s="20" t="str">
        <f ca="1">IF(INDIRECT($AU$2&amp;"!B75")="","",INDIRECT($AU$2&amp;"!B75"))</f>
        <v/>
      </c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</row>
    <row r="83" spans="3:22" s="21" customFormat="1" ht="18" x14ac:dyDescent="0.35">
      <c r="C83" s="20" t="str">
        <f ca="1">IF(INDIRECT($AU$2&amp;"!B76")="","",INDIRECT($AU$2&amp;"!B76"))</f>
        <v/>
      </c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</row>
    <row r="84" spans="3:22" s="21" customFormat="1" ht="18" x14ac:dyDescent="0.35">
      <c r="C84" s="20" t="str">
        <f ca="1">IF(INDIRECT($AU$2&amp;"!B77")="","",INDIRECT($AU$2&amp;"!B77"))</f>
        <v/>
      </c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</row>
    <row r="85" spans="3:22" s="21" customFormat="1" ht="18" x14ac:dyDescent="0.35">
      <c r="C85" s="20" t="str">
        <f ca="1">IF(INDIRECT($AU$2&amp;"!B78")="","",INDIRECT($AU$2&amp;"!B78"))</f>
        <v/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</row>
    <row r="86" spans="3:22" s="21" customFormat="1" ht="18" x14ac:dyDescent="0.35">
      <c r="C86" s="20" t="str">
        <f ca="1">IF(INDIRECT($AU$2&amp;"!B79")="","",INDIRECT($AU$2&amp;"!B79"))</f>
        <v/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</row>
    <row r="87" spans="3:22" s="21" customFormat="1" ht="18" x14ac:dyDescent="0.35">
      <c r="C87" s="20" t="str">
        <f ca="1">IF(INDIRECT($AU$2&amp;"!B80")="","",INDIRECT($AU$2&amp;"!B80"))</f>
        <v/>
      </c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</row>
    <row r="88" spans="3:22" s="21" customFormat="1" ht="18" x14ac:dyDescent="0.35">
      <c r="C88" s="20" t="str">
        <f ca="1">IF(INDIRECT($AU$2&amp;"!B81")="","",INDIRECT($AU$2&amp;"!B81"))</f>
        <v/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</row>
    <row r="89" spans="3:22" s="21" customFormat="1" ht="18" x14ac:dyDescent="0.35">
      <c r="C89" s="20" t="str">
        <f ca="1">IF(INDIRECT($AU$2&amp;"!B82")="","",INDIRECT($AU$2&amp;"!B82"))</f>
        <v/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</row>
    <row r="90" spans="3:22" s="21" customFormat="1" ht="18" x14ac:dyDescent="0.35">
      <c r="C90" s="20" t="str">
        <f ca="1">IF(INDIRECT($AU$2&amp;"!B83")="","",INDIRECT($AU$2&amp;"!B83"))</f>
        <v/>
      </c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</row>
    <row r="91" spans="3:22" s="21" customFormat="1" ht="18" x14ac:dyDescent="0.35">
      <c r="C91" s="20" t="str">
        <f ca="1">IF(INDIRECT($AU$2&amp;"!B84")="","",INDIRECT($AU$2&amp;"!B84"))</f>
        <v/>
      </c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</row>
    <row r="92" spans="3:22" s="21" customFormat="1" ht="18" x14ac:dyDescent="0.35">
      <c r="C92" s="20" t="str">
        <f ca="1">IF(INDIRECT($AU$2&amp;"!B85")="","",INDIRECT($AU$2&amp;"!B85"))</f>
        <v/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</row>
    <row r="93" spans="3:22" s="21" customFormat="1" ht="18" x14ac:dyDescent="0.35">
      <c r="C93" s="20" t="str">
        <f ca="1">IF(INDIRECT($AU$2&amp;"!B86")="","",INDIRECT($AU$2&amp;"!B86"))</f>
        <v/>
      </c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</row>
    <row r="94" spans="3:22" s="21" customFormat="1" ht="18" x14ac:dyDescent="0.35">
      <c r="C94" s="20" t="str">
        <f ca="1">IF(INDIRECT($AU$2&amp;"!B87")="","",INDIRECT($AU$2&amp;"!B87"))</f>
        <v/>
      </c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</row>
    <row r="95" spans="3:22" s="21" customFormat="1" ht="18" x14ac:dyDescent="0.35"/>
    <row r="96" spans="3:22" s="21" customFormat="1" ht="18" x14ac:dyDescent="0.35"/>
  </sheetData>
  <mergeCells count="16">
    <mergeCell ref="P3:V3"/>
    <mergeCell ref="P5:V5"/>
    <mergeCell ref="N8:V8"/>
    <mergeCell ref="H18:V18"/>
    <mergeCell ref="H19:V19"/>
    <mergeCell ref="H10:L10"/>
    <mergeCell ref="N10:Q10"/>
    <mergeCell ref="S10:V10"/>
    <mergeCell ref="H20:V20"/>
    <mergeCell ref="H21:V21"/>
    <mergeCell ref="H12:V12"/>
    <mergeCell ref="H13:V13"/>
    <mergeCell ref="H14:V14"/>
    <mergeCell ref="H15:V15"/>
    <mergeCell ref="H16:V16"/>
    <mergeCell ref="H17:V17"/>
  </mergeCells>
  <conditionalFormatting sqref="C55:V56">
    <cfRule type="expression" dxfId="2" priority="1">
      <formula>$C$58&lt;&gt;""</formula>
    </cfRule>
  </conditionalFormatting>
  <conditionalFormatting sqref="P5">
    <cfRule type="expression" dxfId="1" priority="2">
      <formula>P3="Professional Experience"</formula>
    </cfRule>
    <cfRule type="expression" dxfId="0" priority="4">
      <formula>P3&lt;&gt;"Professional Experience"</formula>
    </cfRule>
  </conditionalFormatting>
  <dataValidations count="1">
    <dataValidation type="list" allowBlank="1" showInputMessage="1" showErrorMessage="1" sqref="P3" xr:uid="{00000000-0002-0000-0100-000000000000}">
      <formula1>$AT$4:$AT$8</formula1>
    </dataValidation>
  </dataValidations>
  <hyperlinks>
    <hyperlink ref="H10" r:id="rId1" xr:uid="{01EAED8E-BB58-47F9-885A-66ADC639A694}"/>
    <hyperlink ref="S10:V10" r:id="rId2" display="anthonycthomas.com" xr:uid="{C765432E-2AAD-4B08-8BBE-0049CF13B758}"/>
    <hyperlink ref="N10:Q10" r:id="rId3" display="anthony-c-thomas" xr:uid="{3E55B849-EFC2-4764-8D8A-4FFE22A3201C}"/>
  </hyperlinks>
  <pageMargins left="0.1" right="0.1" top="0.25" bottom="0.25" header="0.3" footer="0.3"/>
  <pageSetup scale="92" fitToHeight="0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Logos!$L$3:$L$11</xm:f>
          </x14:formula1>
          <xm:sqref>P5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74ABC-118F-4646-9DAB-EAD01D463905}">
  <dimension ref="B8:M57"/>
  <sheetViews>
    <sheetView workbookViewId="0">
      <selection activeCell="P3" sqref="P3:V3"/>
    </sheetView>
  </sheetViews>
  <sheetFormatPr defaultRowHeight="18" x14ac:dyDescent="0.25"/>
  <cols>
    <col min="2" max="7" width="9.140625" style="7"/>
    <col min="8" max="8" width="10.140625" style="7" bestFit="1" customWidth="1"/>
    <col min="9" max="9" width="9.140625" style="7"/>
    <col min="10" max="10" width="10.140625" style="7" bestFit="1" customWidth="1"/>
    <col min="11" max="11" width="9.140625" style="7"/>
    <col min="12" max="12" width="9.7109375" style="7" bestFit="1" customWidth="1"/>
  </cols>
  <sheetData>
    <row r="8" spans="2:12" x14ac:dyDescent="0.25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2:12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2:12" x14ac:dyDescent="0.25">
      <c r="B10" s="56" t="s">
        <v>280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2:12" x14ac:dyDescent="0.25">
      <c r="B11" s="55" t="s">
        <v>281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2:12" x14ac:dyDescent="0.25">
      <c r="B12" s="17" t="s">
        <v>275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2:12" x14ac:dyDescent="0.25">
      <c r="B13" s="17" t="s">
        <v>276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2:12" x14ac:dyDescent="0.25">
      <c r="B14" s="17" t="s">
        <v>282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2:12" x14ac:dyDescent="0.25">
      <c r="B15" s="55" t="s">
        <v>277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2:12" x14ac:dyDescent="0.25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2:13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9" spans="2:13" x14ac:dyDescent="0.25">
      <c r="B19" s="55" t="s">
        <v>324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0" spans="2:13" x14ac:dyDescent="0.25">
      <c r="B20" s="7" t="s">
        <v>69</v>
      </c>
    </row>
    <row r="22" spans="2:13" x14ac:dyDescent="0.25">
      <c r="B22" s="7" t="s">
        <v>258</v>
      </c>
    </row>
    <row r="23" spans="2:13" x14ac:dyDescent="0.25">
      <c r="B23" s="7" t="s">
        <v>259</v>
      </c>
    </row>
    <row r="24" spans="2:13" x14ac:dyDescent="0.25">
      <c r="B24" s="7" t="s">
        <v>260</v>
      </c>
    </row>
    <row r="25" spans="2:13" x14ac:dyDescent="0.25">
      <c r="B25" s="7" t="s">
        <v>286</v>
      </c>
    </row>
    <row r="26" spans="2:13" x14ac:dyDescent="0.25">
      <c r="B26" s="7" t="s">
        <v>285</v>
      </c>
    </row>
    <row r="28" spans="2:13" x14ac:dyDescent="0.25">
      <c r="B28" s="7" t="s">
        <v>261</v>
      </c>
    </row>
    <row r="29" spans="2:13" x14ac:dyDescent="0.25">
      <c r="B29" s="7" t="s">
        <v>262</v>
      </c>
    </row>
    <row r="31" spans="2:13" x14ac:dyDescent="0.25">
      <c r="B31" s="7" t="s">
        <v>263</v>
      </c>
    </row>
    <row r="33" spans="2:2" x14ac:dyDescent="0.25">
      <c r="B33" s="7" t="s">
        <v>264</v>
      </c>
    </row>
    <row r="34" spans="2:2" x14ac:dyDescent="0.25">
      <c r="B34" s="7" t="s">
        <v>265</v>
      </c>
    </row>
    <row r="36" spans="2:2" x14ac:dyDescent="0.25">
      <c r="B36" s="7" t="s">
        <v>268</v>
      </c>
    </row>
    <row r="37" spans="2:2" x14ac:dyDescent="0.25">
      <c r="B37" s="7" t="s">
        <v>269</v>
      </c>
    </row>
    <row r="39" spans="2:2" x14ac:dyDescent="0.25">
      <c r="B39" s="7" t="s">
        <v>278</v>
      </c>
    </row>
    <row r="40" spans="2:2" x14ac:dyDescent="0.25">
      <c r="B40" s="7" t="s">
        <v>266</v>
      </c>
    </row>
    <row r="42" spans="2:2" x14ac:dyDescent="0.25">
      <c r="B42" s="7" t="s">
        <v>279</v>
      </c>
    </row>
    <row r="43" spans="2:2" x14ac:dyDescent="0.25">
      <c r="B43" s="7" t="s">
        <v>267</v>
      </c>
    </row>
    <row r="45" spans="2:2" x14ac:dyDescent="0.25">
      <c r="B45" s="7" t="s">
        <v>270</v>
      </c>
    </row>
    <row r="47" spans="2:2" x14ac:dyDescent="0.25">
      <c r="B47" s="7" t="s">
        <v>287</v>
      </c>
    </row>
    <row r="48" spans="2:2" x14ac:dyDescent="0.25">
      <c r="B48" s="7" t="s">
        <v>271</v>
      </c>
    </row>
    <row r="50" spans="2:2" x14ac:dyDescent="0.25">
      <c r="B50" s="7" t="s">
        <v>272</v>
      </c>
    </row>
    <row r="51" spans="2:2" x14ac:dyDescent="0.25">
      <c r="B51" s="7" t="s">
        <v>273</v>
      </c>
    </row>
    <row r="53" spans="2:2" x14ac:dyDescent="0.25">
      <c r="B53" s="7" t="s">
        <v>283</v>
      </c>
    </row>
    <row r="55" spans="2:2" x14ac:dyDescent="0.25">
      <c r="B55" s="7" t="s">
        <v>284</v>
      </c>
    </row>
    <row r="57" spans="2:2" x14ac:dyDescent="0.25">
      <c r="B57" s="7" t="s">
        <v>274</v>
      </c>
    </row>
  </sheetData>
  <mergeCells count="8">
    <mergeCell ref="B19:M19"/>
    <mergeCell ref="B15:L15"/>
    <mergeCell ref="B16:L16"/>
    <mergeCell ref="B17:L17"/>
    <mergeCell ref="B8:L8"/>
    <mergeCell ref="B9:L9"/>
    <mergeCell ref="B10:L10"/>
    <mergeCell ref="B11:L1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P35"/>
  <sheetViews>
    <sheetView topLeftCell="A2" workbookViewId="0">
      <selection activeCell="P3" sqref="P3:V3"/>
    </sheetView>
  </sheetViews>
  <sheetFormatPr defaultColWidth="9.140625" defaultRowHeight="18" x14ac:dyDescent="0.25"/>
  <cols>
    <col min="1" max="7" width="9.140625" style="7"/>
    <col min="8" max="8" width="10.140625" style="7" bestFit="1" customWidth="1"/>
    <col min="9" max="9" width="9.140625" style="7"/>
    <col min="10" max="10" width="10.140625" style="7" bestFit="1" customWidth="1"/>
    <col min="11" max="11" width="9.140625" style="7"/>
    <col min="12" max="12" width="9.7109375" style="7" bestFit="1" customWidth="1"/>
    <col min="13" max="16384" width="9.140625" style="7"/>
  </cols>
  <sheetData>
    <row r="7" spans="2:16" ht="15" customHeight="1" x14ac:dyDescent="0.25"/>
    <row r="8" spans="2:16" ht="15" customHeight="1" x14ac:dyDescent="0.25">
      <c r="B8" s="58" t="s">
        <v>17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3"/>
      <c r="N8" s="3"/>
      <c r="O8" s="3"/>
    </row>
    <row r="9" spans="2:16" x14ac:dyDescent="0.25">
      <c r="B9" s="57" t="s">
        <v>246</v>
      </c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2:16" x14ac:dyDescent="0.25">
      <c r="B10" s="55" t="s">
        <v>18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2:16" x14ac:dyDescent="0.25">
      <c r="B11" s="55" t="s">
        <v>19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2:16" x14ac:dyDescent="0.25">
      <c r="B12" s="55" t="s">
        <v>20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2:16" x14ac:dyDescent="0.25">
      <c r="B13" s="55" t="s">
        <v>21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2:16" x14ac:dyDescent="0.25">
      <c r="B14" s="55" t="s">
        <v>22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pans="2:16" x14ac:dyDescent="0.25">
      <c r="B15" s="55" t="s">
        <v>23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P15" s="7">
        <f>(10183/28)/7</f>
        <v>51.954081632653065</v>
      </c>
    </row>
    <row r="16" spans="2:16" x14ac:dyDescent="0.25">
      <c r="B16" s="55" t="s">
        <v>24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2:12" x14ac:dyDescent="0.25">
      <c r="B17" s="55" t="s">
        <v>25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9" spans="2:12" x14ac:dyDescent="0.25">
      <c r="B19" s="7" t="s">
        <v>325</v>
      </c>
      <c r="J19" s="8"/>
      <c r="K19" s="9"/>
      <c r="L19" s="8"/>
    </row>
    <row r="20" spans="2:12" x14ac:dyDescent="0.25">
      <c r="B20" s="7" t="s">
        <v>69</v>
      </c>
    </row>
    <row r="22" spans="2:12" x14ac:dyDescent="0.25">
      <c r="B22" s="7" t="s">
        <v>71</v>
      </c>
    </row>
    <row r="23" spans="2:12" x14ac:dyDescent="0.25">
      <c r="B23" s="7" t="s">
        <v>73</v>
      </c>
    </row>
    <row r="24" spans="2:12" x14ac:dyDescent="0.25">
      <c r="B24" s="7" t="s">
        <v>72</v>
      </c>
    </row>
    <row r="25" spans="2:12" x14ac:dyDescent="0.25">
      <c r="B25" s="7" t="s">
        <v>74</v>
      </c>
    </row>
    <row r="26" spans="2:12" x14ac:dyDescent="0.25">
      <c r="B26" s="7" t="s">
        <v>75</v>
      </c>
    </row>
    <row r="27" spans="2:12" x14ac:dyDescent="0.25">
      <c r="B27" s="7" t="s">
        <v>76</v>
      </c>
    </row>
    <row r="28" spans="2:12" x14ac:dyDescent="0.25">
      <c r="B28" s="7" t="s">
        <v>77</v>
      </c>
    </row>
    <row r="29" spans="2:12" x14ac:dyDescent="0.25">
      <c r="B29" s="7" t="s">
        <v>100</v>
      </c>
    </row>
    <row r="30" spans="2:12" x14ac:dyDescent="0.25">
      <c r="B30" s="7" t="s">
        <v>245</v>
      </c>
    </row>
    <row r="31" spans="2:12" x14ac:dyDescent="0.25">
      <c r="B31" s="7" t="s">
        <v>101</v>
      </c>
    </row>
    <row r="32" spans="2:12" x14ac:dyDescent="0.25">
      <c r="B32" s="7" t="s">
        <v>208</v>
      </c>
    </row>
    <row r="33" spans="2:2" x14ac:dyDescent="0.25">
      <c r="B33" s="7" t="s">
        <v>102</v>
      </c>
    </row>
    <row r="34" spans="2:2" x14ac:dyDescent="0.25">
      <c r="B34" s="7" t="s">
        <v>103</v>
      </c>
    </row>
    <row r="35" spans="2:2" x14ac:dyDescent="0.25">
      <c r="B35" s="7" t="s">
        <v>244</v>
      </c>
    </row>
  </sheetData>
  <mergeCells count="10">
    <mergeCell ref="B13:L13"/>
    <mergeCell ref="B14:L14"/>
    <mergeCell ref="B15:L15"/>
    <mergeCell ref="B16:L16"/>
    <mergeCell ref="B17:L17"/>
    <mergeCell ref="B9:L9"/>
    <mergeCell ref="B8:L8"/>
    <mergeCell ref="B10:L10"/>
    <mergeCell ref="B11:L11"/>
    <mergeCell ref="B12:L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O41"/>
  <sheetViews>
    <sheetView workbookViewId="0">
      <selection activeCell="P3" sqref="P3:V3"/>
    </sheetView>
  </sheetViews>
  <sheetFormatPr defaultRowHeight="15" x14ac:dyDescent="0.25"/>
  <cols>
    <col min="10" max="10" width="10.140625" bestFit="1" customWidth="1"/>
    <col min="12" max="12" width="9.7109375" bestFit="1" customWidth="1"/>
  </cols>
  <sheetData>
    <row r="7" spans="2:15" ht="15" customHeight="1" x14ac:dyDescent="0.25"/>
    <row r="8" spans="2:15" ht="15" customHeight="1" x14ac:dyDescent="0.25">
      <c r="B8" s="60" t="s">
        <v>26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3"/>
      <c r="N8" s="4"/>
      <c r="O8" s="3"/>
    </row>
    <row r="9" spans="2:15" ht="18" x14ac:dyDescent="0.25">
      <c r="B9" s="59" t="s">
        <v>27</v>
      </c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2:15" ht="18" x14ac:dyDescent="0.25">
      <c r="B10" s="59" t="s">
        <v>28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2:15" ht="18" x14ac:dyDescent="0.25">
      <c r="B11" s="59" t="s">
        <v>35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2:15" ht="18" x14ac:dyDescent="0.25">
      <c r="B12" s="59" t="s">
        <v>29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2:15" ht="18" x14ac:dyDescent="0.25">
      <c r="B13" s="59" t="s">
        <v>30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2:15" ht="18" x14ac:dyDescent="0.25">
      <c r="B14" s="59" t="s">
        <v>31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2:15" ht="18" x14ac:dyDescent="0.25">
      <c r="B15" s="59" t="s">
        <v>32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N15" s="4"/>
    </row>
    <row r="16" spans="2:15" ht="18" x14ac:dyDescent="0.25">
      <c r="B16" s="59" t="s">
        <v>33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2:12" ht="18" x14ac:dyDescent="0.25">
      <c r="B17" s="59" t="s">
        <v>34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9" spans="2:12" s="7" customFormat="1" ht="18" x14ac:dyDescent="0.25">
      <c r="B19" s="7" t="s">
        <v>326</v>
      </c>
      <c r="J19" s="10"/>
      <c r="K19" s="11"/>
      <c r="L19" s="10"/>
    </row>
    <row r="20" spans="2:12" s="7" customFormat="1" ht="18" x14ac:dyDescent="0.25">
      <c r="B20" s="7" t="s">
        <v>78</v>
      </c>
    </row>
    <row r="21" spans="2:12" s="7" customFormat="1" ht="18" x14ac:dyDescent="0.25"/>
    <row r="22" spans="2:12" s="7" customFormat="1" ht="18" x14ac:dyDescent="0.25">
      <c r="B22" s="7" t="s">
        <v>83</v>
      </c>
    </row>
    <row r="23" spans="2:12" s="7" customFormat="1" ht="18" x14ac:dyDescent="0.25">
      <c r="B23" s="7" t="s">
        <v>288</v>
      </c>
    </row>
    <row r="24" spans="2:12" s="7" customFormat="1" ht="18" x14ac:dyDescent="0.25">
      <c r="B24" s="7" t="s">
        <v>84</v>
      </c>
    </row>
    <row r="25" spans="2:12" s="7" customFormat="1" ht="18" x14ac:dyDescent="0.25">
      <c r="B25" s="7" t="s">
        <v>85</v>
      </c>
    </row>
    <row r="26" spans="2:12" s="7" customFormat="1" ht="18" x14ac:dyDescent="0.25">
      <c r="B26" s="7" t="s">
        <v>86</v>
      </c>
    </row>
    <row r="27" spans="2:12" s="7" customFormat="1" ht="18" x14ac:dyDescent="0.25">
      <c r="B27" s="7" t="s">
        <v>209</v>
      </c>
    </row>
    <row r="28" spans="2:12" s="7" customFormat="1" ht="18" x14ac:dyDescent="0.25">
      <c r="B28" s="7" t="s">
        <v>92</v>
      </c>
    </row>
    <row r="29" spans="2:12" s="7" customFormat="1" ht="18" x14ac:dyDescent="0.25">
      <c r="B29" s="7" t="s">
        <v>87</v>
      </c>
    </row>
    <row r="30" spans="2:12" ht="18" x14ac:dyDescent="0.25">
      <c r="B30" s="7" t="s">
        <v>88</v>
      </c>
    </row>
    <row r="31" spans="2:12" ht="18" x14ac:dyDescent="0.25">
      <c r="B31" s="7" t="s">
        <v>89</v>
      </c>
    </row>
    <row r="32" spans="2:12" ht="18" x14ac:dyDescent="0.25">
      <c r="B32" s="7" t="s">
        <v>90</v>
      </c>
    </row>
    <row r="33" spans="2:2" ht="18" x14ac:dyDescent="0.25">
      <c r="B33" s="7" t="s">
        <v>91</v>
      </c>
    </row>
    <row r="34" spans="2:2" ht="18" x14ac:dyDescent="0.25">
      <c r="B34" s="7" t="s">
        <v>93</v>
      </c>
    </row>
    <row r="35" spans="2:2" ht="18" x14ac:dyDescent="0.25">
      <c r="B35" s="7" t="s">
        <v>94</v>
      </c>
    </row>
    <row r="36" spans="2:2" ht="18" x14ac:dyDescent="0.25">
      <c r="B36" s="7" t="s">
        <v>95</v>
      </c>
    </row>
    <row r="37" spans="2:2" ht="18" x14ac:dyDescent="0.25">
      <c r="B37" s="7" t="s">
        <v>96</v>
      </c>
    </row>
    <row r="38" spans="2:2" ht="18" x14ac:dyDescent="0.25">
      <c r="B38" s="7" t="s">
        <v>97</v>
      </c>
    </row>
    <row r="39" spans="2:2" ht="18" x14ac:dyDescent="0.25">
      <c r="B39" s="7" t="s">
        <v>98</v>
      </c>
    </row>
    <row r="40" spans="2:2" ht="18" x14ac:dyDescent="0.25">
      <c r="B40" s="7" t="s">
        <v>99</v>
      </c>
    </row>
    <row r="41" spans="2:2" ht="18" x14ac:dyDescent="0.25">
      <c r="B41" s="7"/>
    </row>
  </sheetData>
  <mergeCells count="10">
    <mergeCell ref="B14:L14"/>
    <mergeCell ref="B15:L15"/>
    <mergeCell ref="B16:L16"/>
    <mergeCell ref="B17:L17"/>
    <mergeCell ref="B8:L8"/>
    <mergeCell ref="B9:L9"/>
    <mergeCell ref="B10:L10"/>
    <mergeCell ref="B11:L11"/>
    <mergeCell ref="B12:L12"/>
    <mergeCell ref="B13:L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7:O44"/>
  <sheetViews>
    <sheetView topLeftCell="A20" workbookViewId="0">
      <selection activeCell="P3" sqref="P3:V3"/>
    </sheetView>
  </sheetViews>
  <sheetFormatPr defaultRowHeight="15" x14ac:dyDescent="0.25"/>
  <cols>
    <col min="10" max="10" width="10" bestFit="1" customWidth="1"/>
    <col min="12" max="12" width="9.5703125" bestFit="1" customWidth="1"/>
  </cols>
  <sheetData>
    <row r="7" spans="2:15" ht="15" customHeight="1" x14ac:dyDescent="0.25"/>
    <row r="8" spans="2:15" ht="15" customHeight="1" x14ac:dyDescent="0.25">
      <c r="B8" s="61" t="s">
        <v>36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3"/>
      <c r="N8" s="2"/>
      <c r="O8" s="3"/>
    </row>
    <row r="9" spans="2:15" ht="18" x14ac:dyDescent="0.25">
      <c r="B9" s="59" t="s">
        <v>37</v>
      </c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2:15" ht="18" x14ac:dyDescent="0.25">
      <c r="B10" s="59" t="s">
        <v>38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2:15" ht="18" x14ac:dyDescent="0.25">
      <c r="B11" s="59" t="s">
        <v>39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2:15" ht="18" x14ac:dyDescent="0.25">
      <c r="B12" s="59" t="s">
        <v>40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2:15" ht="18" x14ac:dyDescent="0.25">
      <c r="B13" s="59" t="s">
        <v>41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2:15" ht="18" x14ac:dyDescent="0.25">
      <c r="B14" s="59" t="s">
        <v>42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2:15" ht="18" x14ac:dyDescent="0.25">
      <c r="B15" s="59" t="s">
        <v>43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N15" s="4"/>
    </row>
    <row r="16" spans="2:15" ht="18" x14ac:dyDescent="0.25">
      <c r="B16" s="59" t="s">
        <v>44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2:12" ht="18" x14ac:dyDescent="0.25">
      <c r="B17" s="59" t="s">
        <v>45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9" spans="2:12" s="7" customFormat="1" ht="18" x14ac:dyDescent="0.25">
      <c r="B19" s="7" t="s">
        <v>327</v>
      </c>
      <c r="J19" s="8"/>
      <c r="K19" s="9"/>
      <c r="L19" s="8"/>
    </row>
    <row r="20" spans="2:12" s="7" customFormat="1" ht="18" x14ac:dyDescent="0.25">
      <c r="B20" s="7" t="s">
        <v>79</v>
      </c>
    </row>
    <row r="21" spans="2:12" s="7" customFormat="1" ht="18" x14ac:dyDescent="0.25"/>
    <row r="22" spans="2:12" s="7" customFormat="1" ht="18" x14ac:dyDescent="0.25">
      <c r="B22" s="7" t="s">
        <v>104</v>
      </c>
    </row>
    <row r="23" spans="2:12" s="7" customFormat="1" ht="18" x14ac:dyDescent="0.25">
      <c r="B23" s="7" t="s">
        <v>105</v>
      </c>
    </row>
    <row r="24" spans="2:12" s="7" customFormat="1" ht="18" x14ac:dyDescent="0.25">
      <c r="B24" s="7" t="s">
        <v>106</v>
      </c>
    </row>
    <row r="25" spans="2:12" s="7" customFormat="1" ht="18" x14ac:dyDescent="0.25">
      <c r="B25" s="7" t="s">
        <v>107</v>
      </c>
    </row>
    <row r="26" spans="2:12" s="7" customFormat="1" ht="18" x14ac:dyDescent="0.25">
      <c r="B26" s="7" t="s">
        <v>108</v>
      </c>
    </row>
    <row r="27" spans="2:12" s="7" customFormat="1" ht="18" x14ac:dyDescent="0.25">
      <c r="B27" s="7" t="s">
        <v>109</v>
      </c>
    </row>
    <row r="28" spans="2:12" s="7" customFormat="1" ht="18" x14ac:dyDescent="0.25">
      <c r="B28" s="7" t="s">
        <v>110</v>
      </c>
    </row>
    <row r="29" spans="2:12" s="7" customFormat="1" ht="18" x14ac:dyDescent="0.25">
      <c r="B29" s="7" t="s">
        <v>111</v>
      </c>
    </row>
    <row r="30" spans="2:12" ht="18" x14ac:dyDescent="0.25">
      <c r="B30" s="7" t="s">
        <v>112</v>
      </c>
    </row>
    <row r="31" spans="2:12" ht="18" x14ac:dyDescent="0.25">
      <c r="B31" s="7" t="s">
        <v>113</v>
      </c>
    </row>
    <row r="32" spans="2:12" ht="18" x14ac:dyDescent="0.25">
      <c r="B32" s="7" t="s">
        <v>114</v>
      </c>
    </row>
    <row r="33" spans="2:2" ht="18" x14ac:dyDescent="0.25">
      <c r="B33" s="7" t="s">
        <v>333</v>
      </c>
    </row>
    <row r="34" spans="2:2" ht="18" x14ac:dyDescent="0.25">
      <c r="B34" s="7" t="s">
        <v>334</v>
      </c>
    </row>
    <row r="35" spans="2:2" ht="18" x14ac:dyDescent="0.25">
      <c r="B35" s="7" t="s">
        <v>211</v>
      </c>
    </row>
    <row r="36" spans="2:2" ht="18" x14ac:dyDescent="0.25">
      <c r="B36" s="7" t="s">
        <v>116</v>
      </c>
    </row>
    <row r="37" spans="2:2" ht="18" x14ac:dyDescent="0.25">
      <c r="B37" s="7" t="s">
        <v>117</v>
      </c>
    </row>
    <row r="38" spans="2:2" ht="18" x14ac:dyDescent="0.25">
      <c r="B38" s="7" t="s">
        <v>118</v>
      </c>
    </row>
    <row r="39" spans="2:2" ht="18" x14ac:dyDescent="0.25">
      <c r="B39" s="7" t="s">
        <v>119</v>
      </c>
    </row>
    <row r="40" spans="2:2" ht="18" x14ac:dyDescent="0.25">
      <c r="B40" s="7" t="s">
        <v>120</v>
      </c>
    </row>
    <row r="41" spans="2:2" ht="18" x14ac:dyDescent="0.25">
      <c r="B41" s="7" t="s">
        <v>121</v>
      </c>
    </row>
    <row r="42" spans="2:2" ht="18" x14ac:dyDescent="0.25">
      <c r="B42" s="7" t="s">
        <v>122</v>
      </c>
    </row>
    <row r="43" spans="2:2" ht="18" x14ac:dyDescent="0.25">
      <c r="B43" s="7" t="s">
        <v>123</v>
      </c>
    </row>
    <row r="44" spans="2:2" ht="18" x14ac:dyDescent="0.25">
      <c r="B44" s="7" t="s">
        <v>124</v>
      </c>
    </row>
  </sheetData>
  <mergeCells count="10">
    <mergeCell ref="B14:L14"/>
    <mergeCell ref="B15:L15"/>
    <mergeCell ref="B16:L16"/>
    <mergeCell ref="B17:L17"/>
    <mergeCell ref="B8:L8"/>
    <mergeCell ref="B9:L9"/>
    <mergeCell ref="B10:L10"/>
    <mergeCell ref="B11:L11"/>
    <mergeCell ref="B12:L12"/>
    <mergeCell ref="B13:L1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O36"/>
  <sheetViews>
    <sheetView topLeftCell="A6" workbookViewId="0">
      <selection activeCell="P3" sqref="P3:V3"/>
    </sheetView>
  </sheetViews>
  <sheetFormatPr defaultRowHeight="15" x14ac:dyDescent="0.25"/>
  <cols>
    <col min="10" max="10" width="10.140625" bestFit="1" customWidth="1"/>
    <col min="12" max="12" width="10.140625" bestFit="1" customWidth="1"/>
  </cols>
  <sheetData>
    <row r="7" spans="2:15" ht="15" customHeight="1" x14ac:dyDescent="0.25"/>
    <row r="8" spans="2:15" ht="15" customHeight="1" x14ac:dyDescent="0.25">
      <c r="B8" s="61" t="s">
        <v>46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3"/>
      <c r="N8" s="2"/>
      <c r="O8" s="3"/>
    </row>
    <row r="9" spans="2:15" ht="18" x14ac:dyDescent="0.25">
      <c r="B9" s="59" t="s">
        <v>47</v>
      </c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2:15" ht="18" x14ac:dyDescent="0.25">
      <c r="B10" s="59" t="s">
        <v>48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2:15" ht="18" x14ac:dyDescent="0.25">
      <c r="B11" s="59" t="s">
        <v>49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2:15" ht="18" x14ac:dyDescent="0.25">
      <c r="B12" s="59" t="s">
        <v>50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2:15" ht="18" x14ac:dyDescent="0.25">
      <c r="B13" s="59" t="s">
        <v>51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2:15" ht="18" x14ac:dyDescent="0.25">
      <c r="B14" s="59" t="s">
        <v>52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2:15" ht="18" x14ac:dyDescent="0.25">
      <c r="B15" s="59" t="s">
        <v>53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N15" s="4"/>
    </row>
    <row r="16" spans="2:15" ht="18" x14ac:dyDescent="0.25">
      <c r="B16" s="59" t="s">
        <v>54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2:12" ht="18" x14ac:dyDescent="0.25">
      <c r="B17" s="59" t="s">
        <v>55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9" spans="2:12" s="7" customFormat="1" ht="18" x14ac:dyDescent="0.25">
      <c r="B19" s="7" t="s">
        <v>328</v>
      </c>
      <c r="J19" s="10"/>
      <c r="K19" s="11"/>
      <c r="L19" s="10"/>
    </row>
    <row r="20" spans="2:12" s="7" customFormat="1" ht="18" x14ac:dyDescent="0.25">
      <c r="B20" s="7" t="s">
        <v>80</v>
      </c>
    </row>
    <row r="21" spans="2:12" s="7" customFormat="1" ht="18" x14ac:dyDescent="0.25"/>
    <row r="22" spans="2:12" s="7" customFormat="1" ht="18" x14ac:dyDescent="0.25">
      <c r="B22" s="7" t="s">
        <v>125</v>
      </c>
    </row>
    <row r="23" spans="2:12" s="7" customFormat="1" ht="18" x14ac:dyDescent="0.25">
      <c r="B23" s="7" t="s">
        <v>126</v>
      </c>
    </row>
    <row r="24" spans="2:12" s="7" customFormat="1" ht="18" x14ac:dyDescent="0.25">
      <c r="B24" s="7" t="s">
        <v>127</v>
      </c>
    </row>
    <row r="25" spans="2:12" s="7" customFormat="1" ht="18" x14ac:dyDescent="0.25">
      <c r="B25" s="7" t="s">
        <v>128</v>
      </c>
    </row>
    <row r="26" spans="2:12" s="7" customFormat="1" ht="18" x14ac:dyDescent="0.25">
      <c r="B26" s="7" t="s">
        <v>129</v>
      </c>
    </row>
    <row r="27" spans="2:12" s="7" customFormat="1" ht="18" x14ac:dyDescent="0.25">
      <c r="B27" s="7" t="s">
        <v>130</v>
      </c>
    </row>
    <row r="28" spans="2:12" s="7" customFormat="1" ht="18" x14ac:dyDescent="0.25">
      <c r="B28" s="7" t="s">
        <v>131</v>
      </c>
    </row>
    <row r="29" spans="2:12" s="7" customFormat="1" ht="18" x14ac:dyDescent="0.25">
      <c r="B29" s="7" t="s">
        <v>132</v>
      </c>
    </row>
    <row r="30" spans="2:12" ht="18" x14ac:dyDescent="0.25">
      <c r="B30" s="7" t="s">
        <v>133</v>
      </c>
    </row>
    <row r="31" spans="2:12" ht="18" x14ac:dyDescent="0.25">
      <c r="B31" s="7" t="s">
        <v>134</v>
      </c>
    </row>
    <row r="32" spans="2:12" ht="18" x14ac:dyDescent="0.25">
      <c r="B32" s="7" t="s">
        <v>135</v>
      </c>
    </row>
    <row r="33" spans="2:2" ht="18" x14ac:dyDescent="0.25">
      <c r="B33" s="7" t="s">
        <v>137</v>
      </c>
    </row>
    <row r="34" spans="2:2" ht="18" x14ac:dyDescent="0.25">
      <c r="B34" s="7" t="s">
        <v>136</v>
      </c>
    </row>
    <row r="35" spans="2:2" ht="18" x14ac:dyDescent="0.25">
      <c r="B35" s="7" t="s">
        <v>139</v>
      </c>
    </row>
    <row r="36" spans="2:2" ht="18" x14ac:dyDescent="0.25">
      <c r="B36" s="7" t="s">
        <v>138</v>
      </c>
    </row>
  </sheetData>
  <mergeCells count="10">
    <mergeCell ref="B14:L14"/>
    <mergeCell ref="B15:L15"/>
    <mergeCell ref="B16:L16"/>
    <mergeCell ref="B17:L17"/>
    <mergeCell ref="B8:L8"/>
    <mergeCell ref="B9:L9"/>
    <mergeCell ref="B10:L10"/>
    <mergeCell ref="B11:L11"/>
    <mergeCell ref="B12:L12"/>
    <mergeCell ref="B13:L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7:O37"/>
  <sheetViews>
    <sheetView topLeftCell="A9" workbookViewId="0">
      <selection activeCell="P3" sqref="P3:V3"/>
    </sheetView>
  </sheetViews>
  <sheetFormatPr defaultRowHeight="15" x14ac:dyDescent="0.25"/>
  <cols>
    <col min="10" max="10" width="10.140625" bestFit="1" customWidth="1"/>
    <col min="12" max="12" width="10.140625" bestFit="1" customWidth="1"/>
  </cols>
  <sheetData>
    <row r="7" spans="2:15" ht="15" customHeight="1" x14ac:dyDescent="0.25"/>
    <row r="8" spans="2:15" ht="15" customHeight="1" x14ac:dyDescent="0.25">
      <c r="B8" s="61" t="s">
        <v>56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3"/>
      <c r="N8" s="2"/>
      <c r="O8" s="3"/>
    </row>
    <row r="9" spans="2:15" ht="18" x14ac:dyDescent="0.25">
      <c r="B9" s="59" t="s">
        <v>57</v>
      </c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2:15" ht="18" x14ac:dyDescent="0.25">
      <c r="B10" s="59" t="s">
        <v>212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2:15" ht="18" x14ac:dyDescent="0.25">
      <c r="B11" s="59" t="s">
        <v>213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2:15" ht="18" x14ac:dyDescent="0.25">
      <c r="B12" s="59" t="s">
        <v>58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2:15" ht="18" x14ac:dyDescent="0.25">
      <c r="B13" s="59" t="s">
        <v>59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2:15" ht="18" x14ac:dyDescent="0.25">
      <c r="B14" s="59" t="s">
        <v>60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2:15" ht="18" x14ac:dyDescent="0.25">
      <c r="B15" s="59" t="s">
        <v>61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N15" s="4"/>
    </row>
    <row r="16" spans="2:15" ht="18" x14ac:dyDescent="0.25">
      <c r="B16" s="59" t="s">
        <v>62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2:12" ht="18" x14ac:dyDescent="0.25">
      <c r="B17" s="59" t="s">
        <v>247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9" spans="2:12" s="7" customFormat="1" ht="18" x14ac:dyDescent="0.25">
      <c r="B19" s="7" t="s">
        <v>329</v>
      </c>
      <c r="J19" s="10"/>
      <c r="K19" s="11"/>
      <c r="L19" s="10"/>
    </row>
    <row r="20" spans="2:12" s="7" customFormat="1" ht="18" x14ac:dyDescent="0.25">
      <c r="B20" s="7" t="s">
        <v>81</v>
      </c>
    </row>
    <row r="21" spans="2:12" s="7" customFormat="1" ht="18" x14ac:dyDescent="0.25"/>
    <row r="22" spans="2:12" s="7" customFormat="1" ht="18" x14ac:dyDescent="0.25">
      <c r="B22" s="7" t="s">
        <v>140</v>
      </c>
    </row>
    <row r="23" spans="2:12" s="7" customFormat="1" ht="18" x14ac:dyDescent="0.25">
      <c r="B23" s="7" t="s">
        <v>141</v>
      </c>
    </row>
    <row r="24" spans="2:12" s="7" customFormat="1" ht="18" x14ac:dyDescent="0.25">
      <c r="B24" s="7" t="s">
        <v>142</v>
      </c>
    </row>
    <row r="25" spans="2:12" s="7" customFormat="1" ht="18" x14ac:dyDescent="0.25">
      <c r="B25" s="7" t="s">
        <v>143</v>
      </c>
    </row>
    <row r="26" spans="2:12" s="7" customFormat="1" ht="18" x14ac:dyDescent="0.25">
      <c r="B26" s="7" t="s">
        <v>144</v>
      </c>
    </row>
    <row r="27" spans="2:12" s="7" customFormat="1" ht="18" x14ac:dyDescent="0.25">
      <c r="B27" s="7" t="s">
        <v>145</v>
      </c>
    </row>
    <row r="28" spans="2:12" s="7" customFormat="1" ht="18" x14ac:dyDescent="0.25">
      <c r="B28" s="7" t="s">
        <v>146</v>
      </c>
    </row>
    <row r="29" spans="2:12" s="7" customFormat="1" ht="18" x14ac:dyDescent="0.25">
      <c r="B29" s="7" t="s">
        <v>147</v>
      </c>
    </row>
    <row r="30" spans="2:12" ht="18" x14ac:dyDescent="0.25">
      <c r="B30" s="7" t="s">
        <v>148</v>
      </c>
    </row>
    <row r="31" spans="2:12" ht="18" x14ac:dyDescent="0.25">
      <c r="B31" s="7" t="s">
        <v>150</v>
      </c>
    </row>
    <row r="32" spans="2:12" ht="18" x14ac:dyDescent="0.25">
      <c r="B32" s="7" t="s">
        <v>151</v>
      </c>
    </row>
    <row r="33" spans="2:2" ht="18" x14ac:dyDescent="0.25">
      <c r="B33" s="7" t="s">
        <v>152</v>
      </c>
    </row>
    <row r="34" spans="2:2" ht="18" x14ac:dyDescent="0.25">
      <c r="B34" s="7" t="s">
        <v>214</v>
      </c>
    </row>
    <row r="35" spans="2:2" ht="18" x14ac:dyDescent="0.25">
      <c r="B35" s="7" t="s">
        <v>215</v>
      </c>
    </row>
    <row r="36" spans="2:2" ht="18" x14ac:dyDescent="0.25">
      <c r="B36" s="7" t="s">
        <v>149</v>
      </c>
    </row>
    <row r="37" spans="2:2" ht="18" x14ac:dyDescent="0.25">
      <c r="B37" s="7"/>
    </row>
  </sheetData>
  <mergeCells count="10">
    <mergeCell ref="B14:L14"/>
    <mergeCell ref="B15:L15"/>
    <mergeCell ref="B16:L16"/>
    <mergeCell ref="B17:L17"/>
    <mergeCell ref="B8:L8"/>
    <mergeCell ref="B9:L9"/>
    <mergeCell ref="B10:L10"/>
    <mergeCell ref="B11:L11"/>
    <mergeCell ref="B12:L12"/>
    <mergeCell ref="B13:L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O41"/>
  <sheetViews>
    <sheetView topLeftCell="A3" workbookViewId="0">
      <selection activeCell="P3" sqref="P3:V3"/>
    </sheetView>
  </sheetViews>
  <sheetFormatPr defaultRowHeight="15" x14ac:dyDescent="0.25"/>
  <cols>
    <col min="10" max="10" width="10.140625" bestFit="1" customWidth="1"/>
    <col min="12" max="12" width="9.7109375" bestFit="1" customWidth="1"/>
  </cols>
  <sheetData>
    <row r="7" spans="2:15" ht="15" customHeight="1" x14ac:dyDescent="0.25"/>
    <row r="8" spans="2:15" ht="15" customHeight="1" x14ac:dyDescent="0.25">
      <c r="B8" s="61" t="s">
        <v>63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3"/>
      <c r="N8" s="2"/>
      <c r="O8" s="3"/>
    </row>
    <row r="9" spans="2:15" ht="18" x14ac:dyDescent="0.25">
      <c r="B9" s="59" t="s">
        <v>64</v>
      </c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2:15" ht="18" x14ac:dyDescent="0.25">
      <c r="B10" s="59" t="s">
        <v>249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2:15" ht="18" x14ac:dyDescent="0.25">
      <c r="B11" s="59" t="s">
        <v>250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2:15" ht="18" x14ac:dyDescent="0.25">
      <c r="B12" s="59" t="s">
        <v>65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2:15" ht="18" x14ac:dyDescent="0.25">
      <c r="B13" s="59" t="s">
        <v>66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2:15" ht="18" x14ac:dyDescent="0.25">
      <c r="B14" s="59" t="s">
        <v>67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2:15" ht="18" x14ac:dyDescent="0.25">
      <c r="B15" s="59" t="s">
        <v>68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N15" s="4"/>
    </row>
    <row r="16" spans="2:15" ht="18" x14ac:dyDescent="0.25">
      <c r="B16" s="59" t="s">
        <v>248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2:12" ht="18" x14ac:dyDescent="0.25">
      <c r="B17" s="59" t="s">
        <v>218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9" spans="2:12" s="7" customFormat="1" ht="18" x14ac:dyDescent="0.25">
      <c r="B19" s="7" t="s">
        <v>330</v>
      </c>
      <c r="J19" s="10"/>
      <c r="K19" s="11"/>
      <c r="L19" s="10"/>
    </row>
    <row r="20" spans="2:12" s="7" customFormat="1" ht="18" x14ac:dyDescent="0.25">
      <c r="B20" s="7" t="s">
        <v>82</v>
      </c>
    </row>
    <row r="21" spans="2:12" s="7" customFormat="1" ht="18" x14ac:dyDescent="0.25"/>
    <row r="22" spans="2:12" s="7" customFormat="1" ht="18" x14ac:dyDescent="0.25">
      <c r="B22" s="7" t="s">
        <v>153</v>
      </c>
    </row>
    <row r="23" spans="2:12" s="7" customFormat="1" ht="18" x14ac:dyDescent="0.25">
      <c r="B23" s="7" t="s">
        <v>154</v>
      </c>
    </row>
    <row r="24" spans="2:12" s="7" customFormat="1" ht="18" x14ac:dyDescent="0.25">
      <c r="B24" s="7" t="s">
        <v>155</v>
      </c>
    </row>
    <row r="25" spans="2:12" s="7" customFormat="1" ht="18" x14ac:dyDescent="0.25">
      <c r="B25" s="7" t="s">
        <v>217</v>
      </c>
    </row>
    <row r="26" spans="2:12" s="7" customFormat="1" ht="18" x14ac:dyDescent="0.25">
      <c r="B26" s="7" t="s">
        <v>156</v>
      </c>
    </row>
    <row r="27" spans="2:12" s="7" customFormat="1" ht="18" x14ac:dyDescent="0.25">
      <c r="B27" s="7" t="s">
        <v>157</v>
      </c>
    </row>
    <row r="28" spans="2:12" s="7" customFormat="1" ht="18" x14ac:dyDescent="0.25">
      <c r="B28" s="7" t="s">
        <v>158</v>
      </c>
    </row>
    <row r="29" spans="2:12" s="7" customFormat="1" ht="18" x14ac:dyDescent="0.25"/>
    <row r="30" spans="2:12" ht="18" x14ac:dyDescent="0.25">
      <c r="B30" s="7" t="s">
        <v>331</v>
      </c>
      <c r="C30" s="7"/>
      <c r="D30" s="7"/>
      <c r="E30" s="7"/>
      <c r="F30" s="7"/>
      <c r="G30" s="7"/>
      <c r="H30" s="7"/>
      <c r="I30" s="7"/>
      <c r="J30" s="10"/>
      <c r="K30" s="11"/>
      <c r="L30" s="10"/>
    </row>
    <row r="31" spans="2:12" ht="18" x14ac:dyDescent="0.25">
      <c r="B31" s="7" t="s">
        <v>332</v>
      </c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2:12" ht="18" x14ac:dyDescent="0.25">
      <c r="B32" s="7"/>
    </row>
    <row r="33" spans="2:2" ht="18" x14ac:dyDescent="0.25">
      <c r="B33" s="7" t="s">
        <v>216</v>
      </c>
    </row>
    <row r="34" spans="2:2" ht="18" x14ac:dyDescent="0.25">
      <c r="B34" s="7" t="s">
        <v>159</v>
      </c>
    </row>
    <row r="35" spans="2:2" ht="18" x14ac:dyDescent="0.25">
      <c r="B35" s="7" t="s">
        <v>160</v>
      </c>
    </row>
    <row r="36" spans="2:2" ht="18" x14ac:dyDescent="0.25">
      <c r="B36" s="7" t="s">
        <v>161</v>
      </c>
    </row>
    <row r="37" spans="2:2" ht="18" x14ac:dyDescent="0.25">
      <c r="B37" s="7" t="s">
        <v>231</v>
      </c>
    </row>
    <row r="38" spans="2:2" ht="18" x14ac:dyDescent="0.25">
      <c r="B38" s="7" t="s">
        <v>162</v>
      </c>
    </row>
    <row r="39" spans="2:2" ht="18" x14ac:dyDescent="0.25">
      <c r="B39" s="7" t="s">
        <v>251</v>
      </c>
    </row>
    <row r="40" spans="2:2" ht="18" x14ac:dyDescent="0.25">
      <c r="B40" s="7" t="s">
        <v>163</v>
      </c>
    </row>
    <row r="41" spans="2:2" ht="18" x14ac:dyDescent="0.25">
      <c r="B41" s="7" t="s">
        <v>164</v>
      </c>
    </row>
  </sheetData>
  <mergeCells count="10">
    <mergeCell ref="B14:L14"/>
    <mergeCell ref="B15:L15"/>
    <mergeCell ref="B16:L16"/>
    <mergeCell ref="B17:L17"/>
    <mergeCell ref="B8:L8"/>
    <mergeCell ref="B9:L9"/>
    <mergeCell ref="B10:L10"/>
    <mergeCell ref="B11:L11"/>
    <mergeCell ref="B12:L12"/>
    <mergeCell ref="B13:L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Logos</vt:lpstr>
      <vt:lpstr>Interactive Resume</vt:lpstr>
      <vt:lpstr>Twelve</vt:lpstr>
      <vt:lpstr>one</vt:lpstr>
      <vt:lpstr>Two</vt:lpstr>
      <vt:lpstr>Three</vt:lpstr>
      <vt:lpstr>Four</vt:lpstr>
      <vt:lpstr>Five</vt:lpstr>
      <vt:lpstr>Six</vt:lpstr>
      <vt:lpstr>Seven</vt:lpstr>
      <vt:lpstr>Eight</vt:lpstr>
      <vt:lpstr>Nine</vt:lpstr>
      <vt:lpstr>Ten</vt:lpstr>
      <vt:lpstr>Eleven</vt:lpstr>
      <vt:lpstr>Thirteen</vt:lpstr>
      <vt:lpstr>EIght</vt:lpstr>
      <vt:lpstr>Eleven</vt:lpstr>
      <vt:lpstr>Five</vt:lpstr>
      <vt:lpstr>Four</vt:lpstr>
      <vt:lpstr>Nine</vt:lpstr>
      <vt:lpstr>One</vt:lpstr>
      <vt:lpstr>'Interactive Resume'!Print_Area</vt:lpstr>
      <vt:lpstr>Seven</vt:lpstr>
      <vt:lpstr>Six</vt:lpstr>
      <vt:lpstr>Ten</vt:lpstr>
      <vt:lpstr>Thirteen</vt:lpstr>
      <vt:lpstr>Three</vt:lpstr>
      <vt:lpstr>Twelve</vt:lpstr>
      <vt:lpstr>Two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Thomas</dc:creator>
  <cp:lastModifiedBy>Anthony Thomas</cp:lastModifiedBy>
  <cp:lastPrinted>2023-09-27T02:28:32Z</cp:lastPrinted>
  <dcterms:created xsi:type="dcterms:W3CDTF">2016-07-03T13:51:58Z</dcterms:created>
  <dcterms:modified xsi:type="dcterms:W3CDTF">2023-10-10T01:35:58Z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192 192 2736 1824</vt:lpwstr>
  </property>
</Properties>
</file>